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для физических лиц" sheetId="1" r:id="rId1"/>
    <sheet name="для силовых структур" sheetId="2" r:id="rId2"/>
    <sheet name="для силовых структур2" sheetId="3" r:id="rId3"/>
    <sheet name="Картотечные шкафы" sheetId="4" r:id="rId4"/>
    <sheet name="Скамя" sheetId="5" r:id="rId5"/>
    <sheet name="Почтовые ящики, урны" sheetId="6" r:id="rId6"/>
    <sheet name="Сейфы" sheetId="7" r:id="rId7"/>
  </sheets>
  <externalReferences>
    <externalReference r:id="rId10"/>
  </externalReferences>
  <definedNames>
    <definedName name="_xlnm.Print_Area" localSheetId="1">'для силовых структур'!$A$1:$L$35</definedName>
    <definedName name="_xlnm.Print_Area" localSheetId="2">'для силовых структур2'!$A$1:$I$24</definedName>
    <definedName name="_xlnm.Print_Area" localSheetId="0">'для физических лиц'!$A$1:$R$96</definedName>
  </definedNames>
  <calcPr fullCalcOnLoad="1" refMode="R1C1"/>
</workbook>
</file>

<file path=xl/comments7.xml><?xml version="1.0" encoding="utf-8"?>
<comments xmlns="http://schemas.openxmlformats.org/spreadsheetml/2006/main">
  <authors>
    <author>Автор</author>
  </authors>
  <commentList>
    <comment ref="W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РОММЕЛЬ</t>
        </r>
      </text>
    </comment>
  </commentList>
</comments>
</file>

<file path=xl/sharedStrings.xml><?xml version="1.0" encoding="utf-8"?>
<sst xmlns="http://schemas.openxmlformats.org/spreadsheetml/2006/main" count="1133" uniqueCount="462">
  <si>
    <t>УСИЛЕННЫЕ ШКАФЫ-СЕЙФЫ  ДЛЯ ОРУЖИЯ  (сталь 3-5 мм). Гарантия - 5 лет.</t>
  </si>
  <si>
    <t>АКСЕССУАРЫ К ОРУЖЕЙНЫМ И ПИСТОЛЕТНЫМ ШКАФАМ</t>
  </si>
  <si>
    <t>Вес, кг</t>
  </si>
  <si>
    <t>Особенность комплектации</t>
  </si>
  <si>
    <t>высота ствола</t>
  </si>
  <si>
    <t>кол-во стволов</t>
  </si>
  <si>
    <t>max высота ствола</t>
  </si>
  <si>
    <t>1-2</t>
  </si>
  <si>
    <t>Отделение под патроны</t>
  </si>
  <si>
    <t>нет</t>
  </si>
  <si>
    <t>1</t>
  </si>
  <si>
    <t>1-3</t>
  </si>
  <si>
    <t>ОШН</t>
  </si>
  <si>
    <t>О-2М</t>
  </si>
  <si>
    <t>О-3М</t>
  </si>
  <si>
    <t>О-4</t>
  </si>
  <si>
    <t>О-5</t>
  </si>
  <si>
    <t>3</t>
  </si>
  <si>
    <t>4</t>
  </si>
  <si>
    <t>5</t>
  </si>
  <si>
    <t>БТС-22</t>
  </si>
  <si>
    <t>БТ-30</t>
  </si>
  <si>
    <t>БТ-30Г</t>
  </si>
  <si>
    <t>БТ-30Д</t>
  </si>
  <si>
    <t>ШКАФЫ ДЛЯ ОРУЖИЯ серии "ОШ"</t>
  </si>
  <si>
    <t>ОШ-10СВ</t>
  </si>
  <si>
    <t>ШКАФЫ ДЛЯ БОЕПРИПАСОВ серии "ОШ"</t>
  </si>
  <si>
    <t>ОШН-1</t>
  </si>
  <si>
    <t>Толщина металла ДВЕРЬ/КОРПУС, мм</t>
  </si>
  <si>
    <t>1-4</t>
  </si>
  <si>
    <t>1-6</t>
  </si>
  <si>
    <t>1-8</t>
  </si>
  <si>
    <t>1-10</t>
  </si>
  <si>
    <t>1-20</t>
  </si>
  <si>
    <t>1-5</t>
  </si>
  <si>
    <t>1-30</t>
  </si>
  <si>
    <t>10+80</t>
  </si>
  <si>
    <t>20+48</t>
  </si>
  <si>
    <t>1-18</t>
  </si>
  <si>
    <t>1-24</t>
  </si>
  <si>
    <t>1-60</t>
  </si>
  <si>
    <t>сувальдн.</t>
  </si>
  <si>
    <t>1-42</t>
  </si>
  <si>
    <t>1-77</t>
  </si>
  <si>
    <t>1-160</t>
  </si>
  <si>
    <t>9 полок</t>
  </si>
  <si>
    <t>Примечание:</t>
  </si>
  <si>
    <t>Параметры шкафов могут незначительно отличаться от заявленных производителем (вес, размеры, замки)</t>
  </si>
  <si>
    <t>Согласно законодательству Российской Федерации оружейные шкафы и ящики НЕ ПОДЛЕЖАТ обязательной сертификации.</t>
  </si>
  <si>
    <t>габариты, мм</t>
  </si>
  <si>
    <t>Высота</t>
  </si>
  <si>
    <t>Ширина</t>
  </si>
  <si>
    <t>Глубина</t>
  </si>
  <si>
    <t>ОРУЖЕЙНЫЕ И ПИСТОЛЕТНЫЕ ШКАФЫ ДЛЯ ФИЗИЧЕСКИХ ЛИЦ</t>
  </si>
  <si>
    <t>Модель,
артикул</t>
  </si>
  <si>
    <t>Сувалдный замок тип "Просам"</t>
  </si>
  <si>
    <t>-</t>
  </si>
  <si>
    <t>ОРУЖЕЙНЫЕ И ПИСТОЛЕТНЫЕ ШКАФЫ ДЛЯ СИЛОВЫХ СТРУКТУР (ЧОП, АРМИЯ, МВД)</t>
  </si>
  <si>
    <t>1+1 
полка</t>
  </si>
  <si>
    <t>1+5 
полок</t>
  </si>
  <si>
    <t>ШОК-1</t>
  </si>
  <si>
    <t>предназначен для хранения пистолетов, противогазов. Две запираемые ячейки внутри шкафа под боеприпасы. 3 полки. Ложементы под пистолеты поставляются отдельно и в стоимость шкафа не входят. Корпус сварной. Окрашен порошковой краской серого цвета..</t>
  </si>
  <si>
    <t>ШОК-2</t>
  </si>
  <si>
    <t>10</t>
  </si>
  <si>
    <t>Вмещает до 10 стволов. Имеются 20 открытых ячеек под боеприпасы и противогазы. Ложементы под пистолеты поставляются отдельно и в стоимость шкафа не входят. Корпус сварной. Окрашен порошковой краской серого цвета..</t>
  </si>
  <si>
    <t>ШОК-3</t>
  </si>
  <si>
    <t>16</t>
  </si>
  <si>
    <t>полка</t>
  </si>
  <si>
    <t>2-х секционный шкаф. 1 секция вмещает-16 автоматов, 2 - 36 пистолетов. Ложементы под пистолеты поставляются отдельно и в стоимость шкафа не входят. Опечатывающее устройство на каждом отделении. Корпус сварной. Окрашен порошковой краской серого цвета..</t>
  </si>
  <si>
    <t>ШОК-4</t>
  </si>
  <si>
    <t>20</t>
  </si>
  <si>
    <t>Вмещает до 20 единиц оружия. Переставная полка.  Ложементы под пистолеты поставляются отдельно и в стоимость шкафа не входят. Корпус сварной. Окрашен порошковой краской серого цвета..</t>
  </si>
  <si>
    <t>ШОК-6</t>
  </si>
  <si>
    <t>Вмещает до 10 стволов. Имеются 20 открытых ячеек под боеприпасы и противогазы. Ложементы под пистолеты поставляются отдельно и в стоимость шкафа не входят. Корпус сварной. Окрашен порошковой краской серого цвета.Опечатывающее устройство.</t>
  </si>
  <si>
    <t>ШОК-7</t>
  </si>
  <si>
    <t>Вмещает до 3 стволов. Запираемая ячейка под боеприпасы. Имеются 2 полки и 24 открытых ячейки под пистолеты, противогазы. Ложементы под пистолеты поставляются отдельно и в стоимость шкафа не входят. Корпус сварной. Окрашен порошковой краской серого цвета.Опечатывающее устройство.</t>
  </si>
  <si>
    <t>ШОК-8</t>
  </si>
  <si>
    <t>Вмещает до 20 единиц недлинногосоружия. полка.  Корпус сварной. Окрашен порошковой краской серого цвета. Опечатывающее устройство.</t>
  </si>
  <si>
    <t>пирамида</t>
  </si>
  <si>
    <t xml:space="preserve">Предназначен для хранения оружия до 10 единиц, 12 ячеек под боеприпасы, противогазы. Встроенные рольставни позволяют закрывать секции шкафа в двух положениях. Окрашен порошковой краской серого цвета. </t>
  </si>
  <si>
    <t>ШКАФЫ ДЛЯ противогазов</t>
  </si>
  <si>
    <t>шкаф на 30
 отделений</t>
  </si>
  <si>
    <t>шкаф на 35
 отделений</t>
  </si>
  <si>
    <t xml:space="preserve"> ШКАФЫ ДЛЯ ХРАНЕНИЯ ОРУЖИЯ И ПРОТИВОГАЗОВ СИЛОВЫХ СТРУКТУР (ЧОП, АРМИЯ, МВД)</t>
  </si>
  <si>
    <t>ШКАФЫ ДЛЯ ОРУЖИЯ серии "ШОК" (толщина металла - 1,8мм)</t>
  </si>
  <si>
    <t>ШКАФЫ ДЛЯ ОРУЖИЯ серии "Д" (сталь - 1,5 мм). Гарантия - 5 лет.</t>
  </si>
  <si>
    <t>1
внешнее</t>
  </si>
  <si>
    <t>1
на всю
ширину</t>
  </si>
  <si>
    <t>3
съемные</t>
  </si>
  <si>
    <t>ШКАФЫ ДЛЯ ОРУЖИЯ серии "О" (сталь - 2-3 мм). Гарантия - 5 лет</t>
  </si>
  <si>
    <t>О-23М</t>
  </si>
  <si>
    <t>О-33М</t>
  </si>
  <si>
    <t>1
небольш</t>
  </si>
  <si>
    <t>1
на двери</t>
  </si>
  <si>
    <t>ШКАФЫ ДЛЯ ОРУЖИЯ серии "С", "БТС", "БТ" (сталь - 3 мм). Гарантия - 5 лет.</t>
  </si>
  <si>
    <t>2
съемные</t>
  </si>
  <si>
    <t>5
съемные</t>
  </si>
  <si>
    <t>3
вварные</t>
  </si>
  <si>
    <t>ШКАФЫ ДЛЯ ОРУЖИЯ серии "ОШ" (сталь 2-3 мм). Гарантия - 5 лет.</t>
  </si>
  <si>
    <t>ШКАФЫ ПИСТОЛЕТНЫЕ серии "ШП", "БП". Гарантия - 1 год.</t>
  </si>
  <si>
    <t>ШКАФЫ ДЛЯ ОРУЖИЯ серии "КО" . Гарантия - 5 лет.</t>
  </si>
  <si>
    <t>ОШЭ-2С</t>
  </si>
  <si>
    <t>ОШЭ-4</t>
  </si>
  <si>
    <t>ОШЭ-6</t>
  </si>
  <si>
    <t>1-110</t>
  </si>
  <si>
    <t>2</t>
  </si>
  <si>
    <t>ШКАФЫ ПИСТОЛЕТНЫЕ серии  "ОШ"</t>
  </si>
  <si>
    <t>ОШУ-3
сейф</t>
  </si>
  <si>
    <t>Сейф на 3 снайперских винтовки или 3 ручных пулемета. 4 полки слева. Ложементы - роликовый зажим. Цвет - серый с эфф молотковой эмали.</t>
  </si>
  <si>
    <t>1
внешн</t>
  </si>
  <si>
    <t>ОШ-10 Сайга
сейф</t>
  </si>
  <si>
    <t>Сейф на 10 карабинов типа «Сайга». Кассовое отделение. В качестве ложементов используются немецкие роликовые зажимы.</t>
  </si>
  <si>
    <t>шкаф  под снайперские винтовки Драгунова. На 10 стволов. Ложементы-роликовый зажим. Цвет-серый с эфф молотковой эмали, бронза</t>
  </si>
  <si>
    <t>ОШ-42 ПМ
сейф</t>
  </si>
  <si>
    <t>Сейф пистолетный на 42 пистолета «Макарова» (без ложементов), укомплектован рамкой под опись, сталь 3-мм, два замка снабжены опечатывающими устройствами, соответствует требованиям МВД. 1 кассовое отделение с почтовым замком, 5 полок, 2 сувальдных замка.</t>
  </si>
  <si>
    <t>ОШ-10 ПМ
сейф</t>
  </si>
  <si>
    <t>Сейф  пистолетный на 10 пистолетов «Макарова», укомплек-тован пластиковыми универсальными ложементами, рамкой под опись, сталь 3-мм, два замка снабжены опечатывающими устройствами, соответствует требованиям МВД. 1 кассовое отделение с почтовым замком, 1 полка, 2 сувальдных замка.</t>
  </si>
  <si>
    <t>ОШ-5АКМ
сейф</t>
  </si>
  <si>
    <t>Сейф на 5 автоматов АКМ. Внутреннее открытое отделение для патронов. Ложементы -роликовые зажиы, цвет-серый с эфф молотковой эмали</t>
  </si>
  <si>
    <t>ОШ-77ПМ
сейф</t>
  </si>
  <si>
    <t>1+
8 полок</t>
  </si>
  <si>
    <t>Сейф пистолетный на 77 пистолетов «Макарова» (без ложементов), укомплектованрамкой под опись, сталь 3-мм,два сувальдных замка, соответствует требованиям МВД. Цвет-серый с эфф молотковой эмали</t>
  </si>
  <si>
    <t>ОШ-10АКМ
сейф</t>
  </si>
  <si>
    <t>Сейф под автоматы АКМ с зажимными роликовыми ложементами. Внутренние открытые отделение под патроны. Покраска порошковая - серо-синий антик. Этот шкаф был специально разработан для "профи": вместительные отделения под боекомплект.</t>
  </si>
  <si>
    <t>ОШ-ПБ-2
сейф</t>
  </si>
  <si>
    <t>6 полок</t>
  </si>
  <si>
    <t>Сейф для хранения боеприпасов. Два сувальдных замка ,сталь 3-мм соответствует требованиям МВД.</t>
  </si>
  <si>
    <t>ОШУ-20
сейф</t>
  </si>
  <si>
    <t>Сейф на 20 автоматов АК или 20 АКМ или 20 АКСУ. Роликовые ложементы, цвет-серый с эфф молотковой эмали</t>
  </si>
  <si>
    <t>ОШ-160 ПМ
сейф</t>
  </si>
  <si>
    <t>Сейф пистолетный на 160 единиц оружия (без ложементов). Сталь 3-мм, два сувальдных замка,цвет-серый с эфф молотковой эмали.</t>
  </si>
  <si>
    <t>ОШ-24 Кедр
сейф</t>
  </si>
  <si>
    <t>Сейф на 24 пистолета-пулемета "Кедр". 
Ложементы -роликовые зажимы.</t>
  </si>
  <si>
    <t>ОШ-18 Кедр
сейф</t>
  </si>
  <si>
    <t>Сейф на 18 пистолета-пулемета "Кедр". 
Ложементы -роликовые зажимы.</t>
  </si>
  <si>
    <t>ОШ- 30АКСУ
сейф</t>
  </si>
  <si>
    <t>Сейф  на 30 автоматов АКСУ. Ложементы - роликовый зажим.</t>
  </si>
  <si>
    <t>ОШ- 20АКМ
сейф</t>
  </si>
  <si>
    <t>Сейф  на 20 автоматов АКМ. Два сувальдных замка. Ложементы - роликовый зажим</t>
  </si>
  <si>
    <t>ОШ-60 Кедр
сейф</t>
  </si>
  <si>
    <t>Сейф на 60 пистолетов-пулеметов "Кедр".
Ложементы- роликовый зажим, цвет-серый с эфф молотковой эмали</t>
  </si>
  <si>
    <t>ОШ- 20АКСУ-48ПМ
сейф</t>
  </si>
  <si>
    <t>Сейф  на 20 автоматов АКСУ + 48 пистолетов «Макарова». Ложементы-роликовый зажим. Цвет-серый с эфф молотковой эмали.</t>
  </si>
  <si>
    <t>ОШ-10АКМ-80ПМ
сейф</t>
  </si>
  <si>
    <t>Сейф на 10 автоматов АКМ + 80 пистолетов «Макарова». Подставки в комплект не входят. Ложементы-роликовый зажим. Цвет-серый с эфф молотковой эмали.</t>
  </si>
  <si>
    <t>ОШ-20 Сайга
сейф</t>
  </si>
  <si>
    <t>Сейф на 20 карабинов типа «Сайга». Две двери. В качестве ложементов используются немецкие роликовые зажимы. Цфет-серый с эфф молотковой эмали.</t>
  </si>
  <si>
    <t>ОШ-100ПМ
сейф</t>
  </si>
  <si>
    <t>Сейф пистолетный на 77 пистолетов «Макарова» (без ложементов), укомплектованрамкой под опись, сталь 3-мм,два сувальдных замка, соответствует требованиям МВД.</t>
  </si>
  <si>
    <t>ОШ-ПБ-1
сейф</t>
  </si>
  <si>
    <t>Сейф для хранения боеприпасов, изготовлен из 3-мм стали ,два замка ,9-ть съёмных полок, соответствует требованиям МВД</t>
  </si>
  <si>
    <t>все шкафы производятся и поставляются под заказ, срок исполнения -2-3 недели</t>
  </si>
  <si>
    <t>jj</t>
  </si>
  <si>
    <t>цена, руб
с учетом НДС 18%</t>
  </si>
  <si>
    <t>30 ячеек под противогазы
сварная конструкция</t>
  </si>
  <si>
    <t>35 ячеек под противогазы
сварная конструкция</t>
  </si>
  <si>
    <t>хар-ки ствола 
и кол-во</t>
  </si>
  <si>
    <t>Вес,кг</t>
  </si>
  <si>
    <t>металл,
мм</t>
  </si>
  <si>
    <t>типы замков</t>
  </si>
  <si>
    <t>комплектация</t>
  </si>
  <si>
    <t>Модель</t>
  </si>
  <si>
    <t>высота
ствола, мм</t>
  </si>
  <si>
    <t>кол-во
стволов</t>
  </si>
  <si>
    <t>дверь</t>
  </si>
  <si>
    <t>корпус</t>
  </si>
  <si>
    <t>высота</t>
  </si>
  <si>
    <t>ширина</t>
  </si>
  <si>
    <t>глубина</t>
  </si>
  <si>
    <t>почтовый замок</t>
  </si>
  <si>
    <t>замок KALE</t>
  </si>
  <si>
    <t>сувальдный замок Просам (Россия)</t>
  </si>
  <si>
    <t>ключевой САМ</t>
  </si>
  <si>
    <t>ключевой Мауер</t>
  </si>
  <si>
    <t>электронный замок</t>
  </si>
  <si>
    <t>Наличие отделения под патроны</t>
  </si>
  <si>
    <t>Нличие полок (переставные или съемные) и кол-во</t>
  </si>
  <si>
    <t>Цена руб.с учетом НДС 18%</t>
  </si>
  <si>
    <t>ОШН-2</t>
  </si>
  <si>
    <t>Д-1Е</t>
  </si>
  <si>
    <t>Д-3Е</t>
  </si>
  <si>
    <t>Д-5Е</t>
  </si>
  <si>
    <t>Д-2Е</t>
  </si>
  <si>
    <t>Д-4Е</t>
  </si>
  <si>
    <t>Д-6Е</t>
  </si>
  <si>
    <t>Д-7Е</t>
  </si>
  <si>
    <t>ШКАФЫ ДЛЯ ОРУЖИЯ серии "ОШН" (сталь - 1 мм). Гарантия - 1 год.</t>
  </si>
  <si>
    <t>Городской-1Е
шкаф Г-1Е</t>
  </si>
  <si>
    <t>4
съемные</t>
  </si>
  <si>
    <t>Городской-2
ящик Г-2Е</t>
  </si>
  <si>
    <t>5-8</t>
  </si>
  <si>
    <t>Городской-3
ящик Г-3Е</t>
  </si>
  <si>
    <t xml:space="preserve">1 на всю
длину
</t>
  </si>
  <si>
    <t>КО-032Т</t>
  </si>
  <si>
    <t>КО-033Т</t>
  </si>
  <si>
    <t>К0-034Т</t>
  </si>
  <si>
    <t>О-1</t>
  </si>
  <si>
    <t>О-3</t>
  </si>
  <si>
    <t>О-43</t>
  </si>
  <si>
    <t>О-53</t>
  </si>
  <si>
    <t>С-22</t>
  </si>
  <si>
    <t>ОШ-2С</t>
  </si>
  <si>
    <t>ОШ-23С</t>
  </si>
  <si>
    <t>ОШ-1</t>
  </si>
  <si>
    <t>ОШ-2</t>
  </si>
  <si>
    <t>ОШ-23</t>
  </si>
  <si>
    <t>ОШ-2Г</t>
  </si>
  <si>
    <t>ОШ-23Г</t>
  </si>
  <si>
    <t>ОШ-3Т</t>
  </si>
  <si>
    <t>ОШ-3</t>
  </si>
  <si>
    <t>ОШ-33</t>
  </si>
  <si>
    <t>ОШ-3П</t>
  </si>
  <si>
    <t>1
утопл</t>
  </si>
  <si>
    <t>ОШ-3У</t>
  </si>
  <si>
    <t>ОШ-4</t>
  </si>
  <si>
    <t>ОШ-43</t>
  </si>
  <si>
    <t xml:space="preserve">ОШ-6      </t>
  </si>
  <si>
    <t>ОШ-63</t>
  </si>
  <si>
    <t>ОШ-6П</t>
  </si>
  <si>
    <t>ОШ-63П</t>
  </si>
  <si>
    <t>ОШ-6Г</t>
  </si>
  <si>
    <r>
      <t xml:space="preserve">СО-2
</t>
    </r>
    <r>
      <rPr>
        <sz val="8"/>
        <color indexed="18"/>
        <rFont val="Arial"/>
        <family val="2"/>
      </rPr>
      <t>(ранее 
ОШ-235)</t>
    </r>
  </si>
  <si>
    <t xml:space="preserve">
ОШ-335</t>
  </si>
  <si>
    <r>
      <t xml:space="preserve">СО-4
</t>
    </r>
    <r>
      <rPr>
        <sz val="8"/>
        <color indexed="18"/>
        <rFont val="Arial"/>
        <family val="2"/>
      </rPr>
      <t>(ранее
ОШ-435)</t>
    </r>
  </si>
  <si>
    <r>
      <t xml:space="preserve">СО-6
</t>
    </r>
    <r>
      <rPr>
        <sz val="8"/>
        <color indexed="18"/>
        <rFont val="Arial"/>
        <family val="2"/>
      </rPr>
      <t>(ранее
ОШ-63)</t>
    </r>
  </si>
  <si>
    <t>ОШ-835</t>
  </si>
  <si>
    <t>ШП-1</t>
  </si>
  <si>
    <t>1 мален</t>
  </si>
  <si>
    <t>ШП-2</t>
  </si>
  <si>
    <t>ШП-3</t>
  </si>
  <si>
    <t>БП-1Е</t>
  </si>
  <si>
    <t>БП-2</t>
  </si>
  <si>
    <t>БП-3Е</t>
  </si>
  <si>
    <t>БП-4Е</t>
  </si>
  <si>
    <t>1 съемная</t>
  </si>
  <si>
    <t>ШКАФЫ для оружия</t>
  </si>
  <si>
    <t>Арсенал</t>
  </si>
  <si>
    <t>3-5</t>
  </si>
  <si>
    <t>Арсенал EL</t>
  </si>
  <si>
    <t>Беркут</t>
  </si>
  <si>
    <t>Воробей
NEW</t>
  </si>
  <si>
    <t>Сокол
NEW</t>
  </si>
  <si>
    <t>Чирок</t>
  </si>
  <si>
    <t>Сафари</t>
  </si>
  <si>
    <t>Сафари EL</t>
  </si>
  <si>
    <t>Целиковая подставка под пистолеты ПМ (серая)</t>
  </si>
  <si>
    <t>Подставка под пистолет Макарова (черная)</t>
  </si>
  <si>
    <t>Пластиковая колодка под патроны к пистолету ПМ
(черная)</t>
  </si>
  <si>
    <t>16
патрон</t>
  </si>
  <si>
    <t>www.ekb.metall-zavod.ru</t>
  </si>
  <si>
    <t>Схема проезда: www.ekb.metall-zavod.ru/contact.aspx</t>
  </si>
  <si>
    <r>
      <t xml:space="preserve">
</t>
    </r>
    <r>
      <rPr>
        <b/>
        <i/>
        <sz val="20"/>
        <color indexed="30"/>
        <rFont val="Bookman Old Style"/>
        <family val="1"/>
      </rPr>
      <t>Корпоративная сеть продаж "Металл-Завод" в г.Екатеринбурге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12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</si>
  <si>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r>
      <rPr>
        <b/>
        <i/>
        <sz val="20"/>
        <color indexed="30"/>
        <rFont val="Bookman Old Style"/>
        <family val="1"/>
      </rPr>
      <t>Корпоративная  сеть продаж "Металл-Завод" в г.Екатеринбурге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12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</si>
  <si>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20"/>
        <color indexed="30"/>
        <rFont val="Bookman Old Style"/>
        <family val="1"/>
      </rPr>
      <t>Корпоративная сеть продаж "Металл-Завод" в г.Екатеринбурге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12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</si>
  <si>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r>
      <t xml:space="preserve">
</t>
    </r>
    <r>
      <rPr>
        <b/>
        <i/>
        <sz val="20"/>
        <color indexed="30"/>
        <rFont val="Bookman Old Style"/>
        <family val="1"/>
      </rPr>
      <t>Корпоративная  сеть продаж "Металл-Завод в г.Екатеринбурге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12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</si>
  <si>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t>Габариты</t>
  </si>
  <si>
    <t>описание</t>
  </si>
  <si>
    <t>высота
, мм</t>
  </si>
  <si>
    <t>ширина,мм</t>
  </si>
  <si>
    <t>глубина, мм</t>
  </si>
  <si>
    <t>кол-во ящиков</t>
  </si>
  <si>
    <t>размер ящика гхшхд</t>
  </si>
  <si>
    <t>формат</t>
  </si>
  <si>
    <t>дополнительные сведения</t>
  </si>
  <si>
    <t>Картотечные шкафы</t>
  </si>
  <si>
    <t>ШК-1</t>
  </si>
  <si>
    <t>540</t>
  </si>
  <si>
    <t>65х455х410</t>
  </si>
  <si>
    <t>А5</t>
  </si>
  <si>
    <t>ШК-2 сварная</t>
  </si>
  <si>
    <t>485</t>
  </si>
  <si>
    <t>250х388х570</t>
  </si>
  <si>
    <t>А4</t>
  </si>
  <si>
    <t>Предназначен для хранения документов формата А4 в подвесных файлах (каждый документ отдельно), либо в папках типа "Корона".Телескопические направляющие позволяют выдвинуть ящик полностью.Центральный замок закрывает все ящики.</t>
  </si>
  <si>
    <t>ШК-2 сварная 2 замка</t>
  </si>
  <si>
    <t>Замок на каждом ящике</t>
  </si>
  <si>
    <t xml:space="preserve">ШК-2р разборная </t>
  </si>
  <si>
    <t>250х388х571</t>
  </si>
  <si>
    <t>ШК-3 сварная</t>
  </si>
  <si>
    <t>ШК-3 сварная 3 замка</t>
  </si>
  <si>
    <t>ШК-3Р разборная</t>
  </si>
  <si>
    <t>ШК-4 сварная</t>
  </si>
  <si>
    <t>ШК-4 сварная 4 замка</t>
  </si>
  <si>
    <t>ШК -4 (фасад ЛДСП)</t>
  </si>
  <si>
    <t>Фасад изготовлен из ламинированного дсп</t>
  </si>
  <si>
    <t>ШК-4-2 сварная</t>
  </si>
  <si>
    <t>870</t>
  </si>
  <si>
    <t>600х870х1310</t>
  </si>
  <si>
    <t xml:space="preserve">Четыре выдвижных запираемых ящика.
Телескопические направляющие позволяют полностью выдвинуть ящик.
Ящики разделены пополам перегородкой.
</t>
  </si>
  <si>
    <t>ШК -4-Д4 сварная</t>
  </si>
  <si>
    <t>530</t>
  </si>
  <si>
    <t>120х216х270</t>
  </si>
  <si>
    <t xml:space="preserve">Предназначен для хранения документов формата А5.
Четыре выдвижных ящика.
Телескопические направляющие позволяют полностью выдвигать ящик.
Ящики разделены на две части перегородкой.
Запираемые дверцы.
</t>
  </si>
  <si>
    <t>ШК-4Р разборная</t>
  </si>
  <si>
    <t>ШК-5 сварная</t>
  </si>
  <si>
    <t>ШК-5 сварная (5 замаков)</t>
  </si>
  <si>
    <t>ШК-5-Д2 сварная</t>
  </si>
  <si>
    <t>120х220х420</t>
  </si>
  <si>
    <t xml:space="preserve">Предназначен для хранения документов формата А5.
Пять выдвижных ящиков.
Телескопические направляющие позволяют полностью выдвигать ящик.
Ящики разделены на две части перегородкой.
Запираемые дверцы.
</t>
  </si>
  <si>
    <t>ШК-5(форматА1) сварная</t>
  </si>
  <si>
    <t>1000</t>
  </si>
  <si>
    <t>50х905х620</t>
  </si>
  <si>
    <t>А1</t>
  </si>
  <si>
    <t>Предназначен для хранения чертежей формата А1</t>
  </si>
  <si>
    <t>ШК-5(форматА0) сварная</t>
  </si>
  <si>
    <t>1350</t>
  </si>
  <si>
    <t>45х1255х845</t>
  </si>
  <si>
    <t>А0</t>
  </si>
  <si>
    <t>Предназначен для хранения чертежей формата А0</t>
  </si>
  <si>
    <t>ШК-5Р(разборная)</t>
  </si>
  <si>
    <t>ШК-6 сварная (формат А5)</t>
  </si>
  <si>
    <t>525</t>
  </si>
  <si>
    <t>120х220х520</t>
  </si>
  <si>
    <t>ШК-6(6замков) сварная формат А5</t>
  </si>
  <si>
    <t>ШК-7 сварная</t>
  </si>
  <si>
    <r>
      <t xml:space="preserve">Предназначен для хранения документов формата А5.
Семь выдвижных ящиков.
Ящики разделены </t>
    </r>
    <r>
      <rPr>
        <b/>
        <u val="single"/>
        <sz val="8"/>
        <rFont val="Arial"/>
        <family val="2"/>
      </rPr>
      <t>пополам перегородкой</t>
    </r>
    <r>
      <rPr>
        <sz val="8"/>
        <rFont val="Arial"/>
        <family val="2"/>
      </rPr>
      <t xml:space="preserve">.
Формат документов - А5.
Центральный замок закрывает все ящики.
Возможна установка замков на каждый ящик.
Телескопические направляющие позволяют выдвинуть ящик полностью.
Окрашен порошковой краской.
</t>
    </r>
  </si>
  <si>
    <t>ШК-7(7замков) сварная</t>
  </si>
  <si>
    <t>ШК 7-1  сварная</t>
  </si>
  <si>
    <t>305</t>
  </si>
  <si>
    <t>Семь выдвижных ящиков.
Формат документов - А5.
Центральный замок закрывает все ящики.
Телескопические направляющие позволяют выдвинуть ящик полностью.
Окрашен порошковой краской</t>
  </si>
  <si>
    <t>ШК 7-3 сварная</t>
  </si>
  <si>
    <t>745</t>
  </si>
  <si>
    <r>
      <t xml:space="preserve">Семь выдвижных ящиков.
Телескопические направляющие позволяют полностью выдвигать ящик.
Ящики разделены на </t>
    </r>
    <r>
      <rPr>
        <b/>
        <u val="single"/>
        <sz val="8"/>
        <rFont val="Arial"/>
        <family val="2"/>
      </rPr>
      <t xml:space="preserve">три части </t>
    </r>
    <r>
      <rPr>
        <sz val="8"/>
        <rFont val="Arial"/>
        <family val="2"/>
      </rPr>
      <t>перегородкой.
Формат документов - А5.
Центральный замок закрывает все ящики.
Стандартный цвет - серый.
Окрашен порошковой краской</t>
    </r>
  </si>
  <si>
    <t>ШК-8 сварная(формат А4)</t>
  </si>
  <si>
    <t>680</t>
  </si>
  <si>
    <t>340х250х545</t>
  </si>
  <si>
    <t>Восемь выдвижных ящиков.
Два центральных замка закрывают все ящики.(2 ряда по 4 ящика)</t>
  </si>
  <si>
    <t>ШК-8 сварная (формат А5)</t>
  </si>
  <si>
    <t>ШК-8 сварная (формат А6)</t>
  </si>
  <si>
    <t>А6</t>
  </si>
  <si>
    <t>ШК-9 сварная(формат А5)</t>
  </si>
  <si>
    <t xml:space="preserve">Предназначен для хранения документов формата А5.
Девять выдвижных ящиков.
Ящики разделены пополам перегородкой.
Формат документов - А5.
Центральный замок закрывает все ящики.
</t>
  </si>
  <si>
    <t>ШК-9 сварная(формат А6)</t>
  </si>
  <si>
    <t>ШК-65 сварная</t>
  </si>
  <si>
    <t>885</t>
  </si>
  <si>
    <t>85х120х400</t>
  </si>
  <si>
    <t>Размер верхних антресолей 450х440х330</t>
  </si>
  <si>
    <t xml:space="preserve">Предназначен для хранения карточек.
65 выдвижных ящиков.
Две закрываемые дверки в верхней части.
Окрашен порошковой краской.
</t>
  </si>
  <si>
    <t>поперечный разделитель</t>
  </si>
  <si>
    <r>
      <t xml:space="preserve">Корпоративная сеть продаж "Металл-Завод" в г.Екатеринбурге
</t>
    </r>
    <r>
      <rPr>
        <b/>
        <i/>
        <sz val="14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</si>
  <si>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t>ширина
, мм</t>
  </si>
  <si>
    <t>глубина,мм</t>
  </si>
  <si>
    <t>высота, мм</t>
  </si>
  <si>
    <t>Скамья без спинки</t>
  </si>
  <si>
    <t>Скамья</t>
  </si>
  <si>
    <t>350</t>
  </si>
  <si>
    <t xml:space="preserve">Материал скамьи - липа.
Каркас выполнен из профильной трубы и окрашен порошковой краской.
</t>
  </si>
  <si>
    <t>Скамья со спинкой</t>
  </si>
  <si>
    <t>скамья</t>
  </si>
  <si>
    <t>Материал скамьи - липа.Каркас выполнен из профильной трубы и окрашен порошковой краской.</t>
  </si>
  <si>
    <t>Скамья для спортивных раздевалок</t>
  </si>
  <si>
    <t xml:space="preserve">Предназначена для установки в спортивных раздевалках.
10 крючков для одежды.
Материал скамьи - липа.
Каркас выполнен из профильной трубы и окрашен порошковой краской.
Стандартный цвет каркаса - серый
Поставляется в разобранном виде (2 места)
Ящики разделены на две части перегородкой.
Запираемые дверцы.
</t>
  </si>
  <si>
    <t>730</t>
  </si>
  <si>
    <t xml:space="preserve">Предназначена для установки в спортивных раздевалках.
10 крючков для одежды.
Материал скамьи - липа.
Каркас выполнен из профильной трубы и окрашен порошковой краской.
Стандартный цвет каркаса - серый
Поставляется в разобранном виде (2 места)
</t>
  </si>
  <si>
    <r>
      <rPr>
        <b/>
        <i/>
        <sz val="26"/>
        <color indexed="30"/>
        <rFont val="Bookman Old Style"/>
        <family val="1"/>
      </rPr>
      <t xml:space="preserve"> 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20"/>
        <color indexed="30"/>
        <rFont val="Bookman Old Style"/>
        <family val="1"/>
      </rPr>
      <t>Корпоративная сеть продаж " Металл-Завод в г.Екатеринбурге</t>
    </r>
    <r>
      <rPr>
        <b/>
        <i/>
        <sz val="24"/>
        <color indexed="30"/>
        <rFont val="Bookman Old Style"/>
        <family val="1"/>
      </rPr>
      <t xml:space="preserve">
</t>
    </r>
    <r>
      <rPr>
        <b/>
        <i/>
        <sz val="12"/>
        <color indexed="30"/>
        <rFont val="Times New Roman"/>
        <family val="1"/>
      </rPr>
      <t>г. Екатеринбург ул. Новинская, д.2, оф.104 тел/факс (343) 295-73-22, 295-73-98
 моб: 8 909 12 75 57, 8 909 012 76 67</t>
    </r>
  </si>
  <si>
    <t>ширина, мм</t>
  </si>
  <si>
    <t>Почтовый ящик ЛЮКС от 2 до 10-ти секций ЦВЕТ RAL 7035 шагрень</t>
  </si>
  <si>
    <t>ЛЮКС ПЯ 2</t>
  </si>
  <si>
    <t>145</t>
  </si>
  <si>
    <t xml:space="preserve">Материал - углеродистая сталь 0,8 мм. с нанесением полимерно-порошкового покрытия. Каждая секция комплектуется  индивидуальным замком 
</t>
  </si>
  <si>
    <t>ЛЮКС ПЯ 3</t>
  </si>
  <si>
    <t>ЛЮКС ПЯ 4</t>
  </si>
  <si>
    <t>ЛЮКС ПЯ 5</t>
  </si>
  <si>
    <t>ЛЮКС ПЯ 6</t>
  </si>
  <si>
    <t>ЛЮКС ПЯ 7</t>
  </si>
  <si>
    <t>ЛЮКС ПЯ 8</t>
  </si>
  <si>
    <t>ЛЮКС ПЯ 9</t>
  </si>
  <si>
    <t>ЛЮКС ПЯ 10</t>
  </si>
  <si>
    <t>Почтовый ящик ЭТАЛОН от 2 до 6-ти секций ЦВЕТ RAL 7035 шагрень</t>
  </si>
  <si>
    <t>ЭТАЛОН ПЯ-2</t>
  </si>
  <si>
    <t>90</t>
  </si>
  <si>
    <t>ЭТАЛОН ПЯ-3</t>
  </si>
  <si>
    <t>ЭТАЛОН ПЯ-4</t>
  </si>
  <si>
    <t>ЭТАЛОН ПЯ-5</t>
  </si>
  <si>
    <t>ЭТАЛОН ПЯ-6</t>
  </si>
  <si>
    <t>Почтовый ящик СТАРЫЙ ВЕК от 4 до 10-ти секций ЦВЕТ RAL 7035 шагрень</t>
  </si>
  <si>
    <t>СТАРЫЙ ВЕК ПЯ-4</t>
  </si>
  <si>
    <t>200</t>
  </si>
  <si>
    <t>СТАРЫЙ ВЕК ПЯ-5</t>
  </si>
  <si>
    <t>СТАРЫЙ ВЕК ПЯ-6</t>
  </si>
  <si>
    <t>СТАРЫЙ ВЕК ПЯ-7</t>
  </si>
  <si>
    <t>СТАРЫЙ ВЕК ПЯ-8</t>
  </si>
  <si>
    <t>СТАРЫЙ ВЕК ПЯ-9</t>
  </si>
  <si>
    <t>СТАРЫЙ ВЕК ПЯ-10</t>
  </si>
  <si>
    <t>Индивидуальные почтовые ящики</t>
  </si>
  <si>
    <t>ТЮЛЬПАН</t>
  </si>
  <si>
    <t>Цвет серый</t>
  </si>
  <si>
    <t>Цветной: антик серебро, антик бронза</t>
  </si>
  <si>
    <t>ЭТАЛОН</t>
  </si>
  <si>
    <t xml:space="preserve">Уличный </t>
  </si>
  <si>
    <t>Возможнозакрепление как с внешней, так и с внутренней стороны ограждения, выполнен из морозостойкого и ударопрочного пластика</t>
  </si>
  <si>
    <t>Аптечки, урны</t>
  </si>
  <si>
    <t>Аптечка</t>
  </si>
  <si>
    <t xml:space="preserve">Материал - углеродистая сталь 0,8 мм. с нанесением полимерно-порошкового покрытия белого цвет
</t>
  </si>
  <si>
    <t>Урна металлическая «УРАЛОЧКА 16л.»</t>
  </si>
  <si>
    <t>16 литров (цвет синий, антик серебро).
Для крепления урны предусмотрены отверстия. 
Возможно нанесение логотипа, фирменной символики.ведро высота 375  
Диаметр 235.</t>
  </si>
  <si>
    <t>Урна металлическая «УРАЛОЧКА24л.»</t>
  </si>
  <si>
    <t xml:space="preserve">24 литра (цвет зелёный, красный, синий, чёрный, антик серебро, антик бронза). 
Для крепления урны предусмотрены отверстия. 
Возможно нанесение логотипа, фирменной символики. 
ведро высота 450, Диаметр 265.
</t>
  </si>
  <si>
    <t>Урна металлическая «ЖЕМЧУЖИНА»16л.</t>
  </si>
  <si>
    <t xml:space="preserve">с крышкой и пепельницей (цвет зелёный, красный, синий, антик серебро, антик бронза). 
Для крепления урны предусмотрены отверстия. 
Возможно нанесение логотипа, фирменной символики
ведро высота 375, Диаметр 235.
</t>
  </si>
  <si>
    <t>Урна металлическая «ЖЕМЧУЖИНА»24л.</t>
  </si>
  <si>
    <t xml:space="preserve">с крышкой и пепельницей (цвет зелёный, красный, синий, антик серебро, антик бронза). 
Для крепления урны предусмотрены отверстия. 
Возможно нанесение логотипа, фирменной символики
ведро высота 450, Диаметр 265.
</t>
  </si>
  <si>
    <t>Урна металлическая «ЖЕМЧУЖИНА»38л.</t>
  </si>
  <si>
    <t xml:space="preserve">с крышкой и пепельницей (цвет зелёный, красный, синий, антик серебро, антик бронза). 
Для крепления урны предусмотрены отверстия. 
Возможно нанесение логотипа, фирменной символики
ведро высота 495, Диаметр 310.
</t>
  </si>
  <si>
    <t>Урна металлическая «ГНОМ»30л.</t>
  </si>
  <si>
    <t xml:space="preserve">30 литров с крышкой (цвет зелёный, красный, синий, чёрный, антик серебро, антик бронза). 
Для крепления урны предусмотрены отверстия. 
Возможно нанесение логотипа, фирменной символики. 
</t>
  </si>
  <si>
    <t>Урна металлическая «УНИВЕРСАЛ»55л.</t>
  </si>
  <si>
    <t xml:space="preserve">55 литров (цвет антик серебро, антик бронза).
Для крепления урны предусмотрены отверстия. 
Возможно нанесение логотипа, фирменной символики. 
</t>
  </si>
  <si>
    <t>Коэфф наценки на регион</t>
  </si>
  <si>
    <t>заполняется самостоятельно</t>
  </si>
  <si>
    <t>% транспортных расходов  на регион</t>
  </si>
  <si>
    <t>Себестоимость ЗОНА 6</t>
  </si>
  <si>
    <t>мин. цена зона 6</t>
  </si>
  <si>
    <t>мин. цена зона 1 Директор ОП</t>
  </si>
  <si>
    <t xml:space="preserve">мин.цена для ком.дир ОП </t>
  </si>
  <si>
    <t>мин цена менеджер ОП</t>
  </si>
  <si>
    <t>рекомендованная розничная цена</t>
  </si>
  <si>
    <t xml:space="preserve">максимальная техническая цена </t>
  </si>
  <si>
    <t>модель</t>
  </si>
  <si>
    <t>розница МСК 09.01.2017</t>
  </si>
  <si>
    <t>скидка регион</t>
  </si>
  <si>
    <t>розница регион</t>
  </si>
  <si>
    <t>ОПТ РЕГИОН 27.06.16</t>
  </si>
  <si>
    <t>ОПТ РЕГИОН 01.06.16</t>
  </si>
  <si>
    <t>розница МСК 09.01.17</t>
  </si>
  <si>
    <t>розница Регион +5%</t>
  </si>
  <si>
    <t>розница Регион +10%</t>
  </si>
  <si>
    <t>розница Регион +15%</t>
  </si>
  <si>
    <t>дилерская цена</t>
  </si>
  <si>
    <t>крупный опт</t>
  </si>
  <si>
    <t>круп. Опт +доставка до Региона%</t>
  </si>
  <si>
    <t>ОПТ</t>
  </si>
  <si>
    <t>мелкий опт</t>
  </si>
  <si>
    <t>розница</t>
  </si>
  <si>
    <t>розница+ доставка до Региона</t>
  </si>
  <si>
    <t>Липецк</t>
  </si>
  <si>
    <t>Прайсы</t>
  </si>
  <si>
    <t>10-4%</t>
  </si>
  <si>
    <t>10+3%</t>
  </si>
  <si>
    <t>10+7%</t>
  </si>
  <si>
    <t>10+12%</t>
  </si>
  <si>
    <t>1,2,3,4 - зоны, ЕКБ,ОМСК</t>
  </si>
  <si>
    <t>НСБ, КРС, ИРК</t>
  </si>
  <si>
    <t>ЧЛБ, СТВ, ТМН</t>
  </si>
  <si>
    <t>картотеки</t>
  </si>
  <si>
    <t>КР-2</t>
  </si>
  <si>
    <t>КР-3</t>
  </si>
  <si>
    <t>КР-4</t>
  </si>
  <si>
    <t>КР-5</t>
  </si>
  <si>
    <t>М1165.50.32</t>
  </si>
  <si>
    <t>М2165.50.32</t>
  </si>
  <si>
    <t>Коплект ШСО</t>
  </si>
  <si>
    <t>Комплект ШСО/600</t>
  </si>
  <si>
    <t>Комплект ШСО2000/4</t>
  </si>
  <si>
    <t>Подставка ШСО-2000</t>
  </si>
  <si>
    <t>Подставка ШСО-2000/4</t>
  </si>
  <si>
    <t>Подставка ШСО-22м</t>
  </si>
  <si>
    <t>Подставка ШСО-22м/600</t>
  </si>
  <si>
    <t>ПМ-4</t>
  </si>
  <si>
    <t>ПМ-5</t>
  </si>
  <si>
    <t>ПМ-6</t>
  </si>
  <si>
    <t>ПМ-8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</si>
</sst>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65">
    <font>
      <sz val="11"/>
      <color indexed="8"/>
      <name val="Calibri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b/>
      <sz val="8"/>
      <name val="Times New Roman"/>
      <family val="1"/>
    </font>
    <font>
      <sz val="10"/>
      <name val="Arial Cyr"/>
      <family val="0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i/>
      <sz val="24"/>
      <name val="Bookman Old Style"/>
      <family val="1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24"/>
      <color indexed="30"/>
      <name val="Bookman Old Style"/>
      <family val="1"/>
    </font>
    <font>
      <b/>
      <i/>
      <sz val="20"/>
      <color indexed="30"/>
      <name val="Bookman Old Style"/>
      <family val="1"/>
    </font>
    <font>
      <b/>
      <i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30"/>
      <name val="Arial Cyr"/>
      <family val="0"/>
    </font>
    <font>
      <b/>
      <u val="single"/>
      <sz val="8"/>
      <name val="Arial"/>
      <family val="2"/>
    </font>
    <font>
      <b/>
      <i/>
      <sz val="14"/>
      <color indexed="30"/>
      <name val="Bookman Old Style"/>
      <family val="1"/>
    </font>
    <font>
      <b/>
      <i/>
      <sz val="14"/>
      <color indexed="30"/>
      <name val="Times New Roman"/>
      <family val="1"/>
    </font>
    <font>
      <b/>
      <i/>
      <sz val="26"/>
      <color indexed="30"/>
      <name val="Bookman Old Style"/>
      <family val="1"/>
    </font>
    <font>
      <b/>
      <sz val="12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i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172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42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49" fontId="19" fillId="0" borderId="25" xfId="0" applyNumberFormat="1" applyFont="1" applyFill="1" applyBorder="1" applyAlignment="1">
      <alignment horizontal="center" vertical="center" textRotation="90" wrapText="1"/>
    </xf>
    <xf numFmtId="0" fontId="19" fillId="0" borderId="26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44" fillId="0" borderId="0" xfId="42" applyFont="1" applyAlignment="1" applyProtection="1">
      <alignment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9" fillId="0" borderId="27" xfId="0" applyFont="1" applyFill="1" applyBorder="1" applyAlignment="1">
      <alignment horizontal="center" vertical="center" textRotation="90" wrapText="1"/>
    </xf>
    <xf numFmtId="49" fontId="19" fillId="0" borderId="28" xfId="0" applyNumberFormat="1" applyFont="1" applyFill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textRotation="90" wrapText="1"/>
    </xf>
    <xf numFmtId="49" fontId="19" fillId="0" borderId="31" xfId="0" applyNumberFormat="1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vertical="center" textRotation="90" wrapText="1"/>
    </xf>
    <xf numFmtId="0" fontId="10" fillId="24" borderId="0" xfId="0" applyFont="1" applyFill="1" applyBorder="1" applyAlignment="1">
      <alignment vertical="center"/>
    </xf>
    <xf numFmtId="0" fontId="20" fillId="24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 indent="1"/>
    </xf>
    <xf numFmtId="0" fontId="10" fillId="8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4" fillId="0" borderId="0" xfId="42" applyFont="1" applyAlignment="1" applyProtection="1">
      <alignment horizontal="center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6" fillId="8" borderId="0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44" xfId="0" applyFont="1" applyFill="1" applyBorder="1" applyAlignment="1">
      <alignment horizontal="center" vertical="center" textRotation="90" wrapText="1"/>
    </xf>
    <xf numFmtId="0" fontId="10" fillId="8" borderId="47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48" xfId="0" applyFont="1" applyFill="1" applyBorder="1" applyAlignment="1">
      <alignment horizontal="center" vertical="center"/>
    </xf>
    <xf numFmtId="0" fontId="10" fillId="8" borderId="49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0" fillId="8" borderId="34" xfId="0" applyFill="1" applyBorder="1" applyAlignment="1">
      <alignment/>
    </xf>
    <xf numFmtId="0" fontId="0" fillId="8" borderId="48" xfId="0" applyFill="1" applyBorder="1" applyAlignment="1">
      <alignment/>
    </xf>
    <xf numFmtId="0" fontId="0" fillId="8" borderId="50" xfId="0" applyFill="1" applyBorder="1" applyAlignment="1">
      <alignment/>
    </xf>
    <xf numFmtId="0" fontId="0" fillId="8" borderId="51" xfId="0" applyFill="1" applyBorder="1" applyAlignment="1">
      <alignment/>
    </xf>
    <xf numFmtId="0" fontId="9" fillId="8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18" fillId="0" borderId="33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textRotation="90" wrapText="1"/>
    </xf>
    <xf numFmtId="0" fontId="19" fillId="0" borderId="56" xfId="0" applyFont="1" applyFill="1" applyBorder="1" applyAlignment="1">
      <alignment horizontal="center" vertical="center" textRotation="90" wrapText="1"/>
    </xf>
    <xf numFmtId="0" fontId="20" fillId="12" borderId="36" xfId="0" applyFont="1" applyFill="1" applyBorder="1" applyAlignment="1">
      <alignment horizontal="center" vertical="center" wrapText="1"/>
    </xf>
    <xf numFmtId="0" fontId="20" fillId="12" borderId="37" xfId="0" applyFont="1" applyFill="1" applyBorder="1" applyAlignment="1">
      <alignment horizontal="center" vertical="center" wrapText="1"/>
    </xf>
    <xf numFmtId="0" fontId="20" fillId="12" borderId="3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18" fillId="0" borderId="5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/>
    </xf>
    <xf numFmtId="0" fontId="0" fillId="22" borderId="58" xfId="0" applyFill="1" applyBorder="1" applyAlignment="1">
      <alignment wrapText="1"/>
    </xf>
    <xf numFmtId="0" fontId="0" fillId="22" borderId="59" xfId="0" applyFill="1" applyBorder="1" applyAlignment="1">
      <alignment wrapText="1"/>
    </xf>
    <xf numFmtId="0" fontId="50" fillId="25" borderId="60" xfId="53" applyFont="1" applyFill="1" applyBorder="1">
      <alignment/>
      <protection/>
    </xf>
    <xf numFmtId="0" fontId="51" fillId="0" borderId="61" xfId="53" applyFont="1" applyBorder="1" applyAlignment="1">
      <alignment horizontal="center" vertical="center" wrapText="1"/>
      <protection/>
    </xf>
    <xf numFmtId="0" fontId="51" fillId="0" borderId="62" xfId="53" applyFont="1" applyBorder="1" applyAlignment="1">
      <alignment horizontal="center" vertical="center" wrapText="1"/>
      <protection/>
    </xf>
    <xf numFmtId="172" fontId="51" fillId="17" borderId="63" xfId="53" applyNumberFormat="1" applyFont="1" applyFill="1" applyBorder="1" applyAlignment="1">
      <alignment horizontal="center" vertical="center"/>
      <protection/>
    </xf>
    <xf numFmtId="0" fontId="19" fillId="0" borderId="60" xfId="53" applyFont="1" applyBorder="1" applyAlignment="1">
      <alignment vertical="center" wrapText="1"/>
      <protection/>
    </xf>
    <xf numFmtId="0" fontId="19" fillId="0" borderId="10" xfId="53" applyFont="1" applyBorder="1">
      <alignment/>
      <protection/>
    </xf>
    <xf numFmtId="0" fontId="19" fillId="0" borderId="61" xfId="53" applyFont="1" applyBorder="1">
      <alignment/>
      <protection/>
    </xf>
    <xf numFmtId="0" fontId="19" fillId="0" borderId="64" xfId="53" applyFont="1" applyBorder="1" applyAlignment="1">
      <alignment vertical="center" wrapText="1"/>
      <protection/>
    </xf>
    <xf numFmtId="0" fontId="0" fillId="0" borderId="60" xfId="0" applyBorder="1" applyAlignment="1">
      <alignment/>
    </xf>
    <xf numFmtId="0" fontId="52" fillId="22" borderId="60" xfId="53" applyFont="1" applyFill="1" applyBorder="1" applyAlignment="1">
      <alignment textRotation="90" wrapText="1"/>
      <protection/>
    </xf>
    <xf numFmtId="174" fontId="19" fillId="22" borderId="10" xfId="53" applyNumberFormat="1" applyFont="1" applyFill="1" applyBorder="1" applyAlignment="1">
      <alignment textRotation="90" wrapText="1"/>
      <protection/>
    </xf>
    <xf numFmtId="174" fontId="19" fillId="22" borderId="61" xfId="53" applyNumberFormat="1" applyFont="1" applyFill="1" applyBorder="1" applyAlignment="1">
      <alignment textRotation="90" wrapText="1"/>
      <protection/>
    </xf>
    <xf numFmtId="174" fontId="53" fillId="22" borderId="65" xfId="53" applyNumberFormat="1" applyFont="1" applyFill="1" applyBorder="1" applyAlignment="1">
      <alignment textRotation="90" wrapText="1"/>
      <protection/>
    </xf>
    <xf numFmtId="0" fontId="19" fillId="25" borderId="60" xfId="53" applyFont="1" applyFill="1" applyBorder="1" applyAlignment="1">
      <alignment textRotation="90" wrapText="1"/>
      <protection/>
    </xf>
    <xf numFmtId="0" fontId="19" fillId="3" borderId="66" xfId="0" applyFont="1" applyFill="1" applyBorder="1" applyAlignment="1">
      <alignment horizontal="left" vertical="center" wrapText="1"/>
    </xf>
    <xf numFmtId="0" fontId="19" fillId="3" borderId="67" xfId="0" applyFont="1" applyFill="1" applyBorder="1" applyAlignment="1">
      <alignment horizontal="left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/>
    </xf>
    <xf numFmtId="0" fontId="4" fillId="11" borderId="6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 wrapText="1"/>
    </xf>
    <xf numFmtId="0" fontId="19" fillId="26" borderId="10" xfId="0" applyNumberFormat="1" applyFont="1" applyFill="1" applyBorder="1" applyAlignment="1">
      <alignment vertical="center"/>
    </xf>
    <xf numFmtId="1" fontId="54" fillId="22" borderId="13" xfId="53" applyNumberFormat="1" applyFont="1" applyFill="1" applyBorder="1" applyAlignment="1">
      <alignment horizontal="center"/>
      <protection/>
    </xf>
    <xf numFmtId="3" fontId="51" fillId="22" borderId="10" xfId="53" applyNumberFormat="1" applyFont="1" applyFill="1" applyBorder="1" applyAlignment="1">
      <alignment horizontal="center"/>
      <protection/>
    </xf>
    <xf numFmtId="174" fontId="51" fillId="22" borderId="10" xfId="53" applyNumberFormat="1" applyFont="1" applyFill="1" applyBorder="1" applyAlignment="1">
      <alignment horizontal="left" indent="1"/>
      <protection/>
    </xf>
    <xf numFmtId="174" fontId="51" fillId="22" borderId="61" xfId="53" applyNumberFormat="1" applyFont="1" applyFill="1" applyBorder="1" applyAlignment="1">
      <alignment horizontal="left" indent="1"/>
      <protection/>
    </xf>
    <xf numFmtId="174" fontId="55" fillId="22" borderId="61" xfId="53" applyNumberFormat="1" applyFont="1" applyFill="1" applyBorder="1" applyAlignment="1">
      <alignment horizontal="left" indent="1"/>
      <protection/>
    </xf>
    <xf numFmtId="3" fontId="53" fillId="22" borderId="65" xfId="53" applyNumberFormat="1" applyFont="1" applyFill="1" applyBorder="1" applyAlignment="1">
      <alignment horizontal="center"/>
      <protection/>
    </xf>
    <xf numFmtId="1" fontId="18" fillId="25" borderId="60" xfId="53" applyNumberFormat="1" applyFont="1" applyFill="1" applyBorder="1">
      <alignment/>
      <protection/>
    </xf>
    <xf numFmtId="0" fontId="19" fillId="23" borderId="10" xfId="0" applyFont="1" applyFill="1" applyBorder="1" applyAlignment="1">
      <alignment horizontal="left" vertical="center" wrapText="1"/>
    </xf>
    <xf numFmtId="0" fontId="19" fillId="23" borderId="10" xfId="0" applyFont="1" applyFill="1" applyBorder="1" applyAlignment="1">
      <alignment horizontal="left" vertical="center"/>
    </xf>
    <xf numFmtId="0" fontId="19" fillId="23" borderId="66" xfId="0" applyFont="1" applyFill="1" applyBorder="1" applyAlignment="1">
      <alignment horizontal="left" vertical="center"/>
    </xf>
    <xf numFmtId="0" fontId="19" fillId="26" borderId="10" xfId="53" applyFont="1" applyFill="1" applyBorder="1">
      <alignment/>
      <protection/>
    </xf>
    <xf numFmtId="14" fontId="19" fillId="26" borderId="10" xfId="53" applyNumberFormat="1" applyFont="1" applyFill="1" applyBorder="1">
      <alignment/>
      <protection/>
    </xf>
    <xf numFmtId="0" fontId="19" fillId="23" borderId="10" xfId="0" applyNumberFormat="1" applyFont="1" applyFill="1" applyBorder="1" applyAlignment="1">
      <alignment vertical="center"/>
    </xf>
    <xf numFmtId="3" fontId="51" fillId="22" borderId="61" xfId="53" applyNumberFormat="1" applyFont="1" applyFill="1" applyBorder="1" applyAlignment="1">
      <alignment horizontal="center"/>
      <protection/>
    </xf>
    <xf numFmtId="2" fontId="55" fillId="22" borderId="61" xfId="53" applyNumberFormat="1" applyFont="1" applyFill="1" applyBorder="1" applyAlignment="1">
      <alignment horizontal="center"/>
      <protection/>
    </xf>
    <xf numFmtId="1" fontId="19" fillId="25" borderId="60" xfId="53" applyNumberFormat="1" applyFont="1" applyFill="1" applyBorder="1">
      <alignment/>
      <protection/>
    </xf>
    <xf numFmtId="0" fontId="56" fillId="24" borderId="69" xfId="0" applyFont="1" applyFill="1" applyBorder="1" applyAlignment="1">
      <alignment vertical="center"/>
    </xf>
    <xf numFmtId="0" fontId="56" fillId="24" borderId="70" xfId="0" applyFont="1" applyFill="1" applyBorder="1" applyAlignment="1">
      <alignment vertical="center"/>
    </xf>
    <xf numFmtId="9" fontId="18" fillId="17" borderId="63" xfId="0" applyNumberFormat="1" applyFont="1" applyFill="1" applyBorder="1" applyAlignment="1">
      <alignment vertical="center"/>
    </xf>
    <xf numFmtId="0" fontId="19" fillId="23" borderId="10" xfId="53" applyFont="1" applyFill="1" applyBorder="1">
      <alignment/>
      <protection/>
    </xf>
    <xf numFmtId="0" fontId="19" fillId="23" borderId="10" xfId="53" applyFont="1" applyFill="1" applyBorder="1" applyAlignment="1">
      <alignment wrapText="1"/>
      <protection/>
    </xf>
    <xf numFmtId="1" fontId="18" fillId="17" borderId="63" xfId="0" applyNumberFormat="1" applyFont="1" applyFill="1" applyBorder="1" applyAlignment="1">
      <alignment vertical="center"/>
    </xf>
    <xf numFmtId="0" fontId="57" fillId="27" borderId="10" xfId="53" applyFont="1" applyFill="1" applyBorder="1">
      <alignment/>
      <protection/>
    </xf>
    <xf numFmtId="0" fontId="57" fillId="28" borderId="10" xfId="53" applyFont="1" applyFill="1" applyBorder="1">
      <alignment/>
      <protection/>
    </xf>
    <xf numFmtId="1" fontId="50" fillId="28" borderId="10" xfId="53" applyNumberFormat="1" applyFont="1" applyFill="1" applyBorder="1">
      <alignment/>
      <protection/>
    </xf>
    <xf numFmtId="1" fontId="58" fillId="29" borderId="10" xfId="53" applyNumberFormat="1" applyFont="1" applyFill="1" applyBorder="1">
      <alignment/>
      <protection/>
    </xf>
    <xf numFmtId="0" fontId="57" fillId="30" borderId="10" xfId="53" applyFont="1" applyFill="1" applyBorder="1">
      <alignment/>
      <protection/>
    </xf>
    <xf numFmtId="0" fontId="19" fillId="18" borderId="10" xfId="53" applyFont="1" applyFill="1" applyBorder="1">
      <alignment/>
      <protection/>
    </xf>
    <xf numFmtId="0" fontId="19" fillId="11" borderId="10" xfId="53" applyFont="1" applyFill="1" applyBorder="1">
      <alignment/>
      <protection/>
    </xf>
    <xf numFmtId="0" fontId="19" fillId="27" borderId="10" xfId="53" applyFont="1" applyFill="1" applyBorder="1">
      <alignment/>
      <protection/>
    </xf>
    <xf numFmtId="0" fontId="19" fillId="28" borderId="10" xfId="53" applyFont="1" applyFill="1" applyBorder="1">
      <alignment/>
      <protection/>
    </xf>
    <xf numFmtId="0" fontId="19" fillId="30" borderId="10" xfId="53" applyFont="1" applyFill="1" applyBorder="1">
      <alignment/>
      <protection/>
    </xf>
    <xf numFmtId="0" fontId="59" fillId="27" borderId="10" xfId="53" applyFont="1" applyFill="1" applyBorder="1">
      <alignment/>
      <protection/>
    </xf>
    <xf numFmtId="0" fontId="59" fillId="28" borderId="10" xfId="53" applyFont="1" applyFill="1" applyBorder="1">
      <alignment/>
      <protection/>
    </xf>
    <xf numFmtId="0" fontId="59" fillId="30" borderId="10" xfId="53" applyFont="1" applyFill="1" applyBorder="1">
      <alignment/>
      <protection/>
    </xf>
    <xf numFmtId="0" fontId="54" fillId="27" borderId="10" xfId="53" applyFont="1" applyFill="1" applyBorder="1">
      <alignment/>
      <protection/>
    </xf>
    <xf numFmtId="0" fontId="54" fillId="28" borderId="10" xfId="53" applyFont="1" applyFill="1" applyBorder="1">
      <alignment/>
      <protection/>
    </xf>
    <xf numFmtId="0" fontId="54" fillId="30" borderId="10" xfId="53" applyFont="1" applyFill="1" applyBorder="1">
      <alignment/>
      <protection/>
    </xf>
    <xf numFmtId="1" fontId="19" fillId="18" borderId="10" xfId="53" applyNumberFormat="1" applyFont="1" applyFill="1" applyBorder="1">
      <alignment/>
      <protection/>
    </xf>
    <xf numFmtId="1" fontId="19" fillId="11" borderId="10" xfId="53" applyNumberFormat="1" applyFont="1" applyFill="1" applyBorder="1">
      <alignment/>
      <protection/>
    </xf>
    <xf numFmtId="1" fontId="19" fillId="0" borderId="10" xfId="53" applyNumberFormat="1" applyFont="1" applyFill="1" applyBorder="1">
      <alignment/>
      <protection/>
    </xf>
    <xf numFmtId="0" fontId="19" fillId="18" borderId="10" xfId="53" applyFont="1" applyFill="1" applyBorder="1" applyAlignment="1">
      <alignment horizontal="center"/>
      <protection/>
    </xf>
    <xf numFmtId="0" fontId="19" fillId="0" borderId="10" xfId="53" applyFont="1" applyBorder="1" applyAlignment="1">
      <alignment horizontal="center"/>
      <protection/>
    </xf>
    <xf numFmtId="0" fontId="19" fillId="26" borderId="10" xfId="53" applyFont="1" applyFill="1" applyBorder="1" applyAlignment="1">
      <alignment horizontal="center"/>
      <protection/>
    </xf>
    <xf numFmtId="1" fontId="19" fillId="0" borderId="10" xfId="0" applyNumberFormat="1" applyFont="1" applyBorder="1" applyAlignment="1">
      <alignment vertical="center"/>
    </xf>
    <xf numFmtId="1" fontId="50" fillId="31" borderId="10" xfId="53" applyNumberFormat="1" applyFont="1" applyFill="1" applyBorder="1">
      <alignment/>
      <protection/>
    </xf>
    <xf numFmtId="1" fontId="58" fillId="31" borderId="10" xfId="53" applyNumberFormat="1" applyFont="1" applyFill="1" applyBorder="1">
      <alignment/>
      <protection/>
    </xf>
    <xf numFmtId="1" fontId="50" fillId="32" borderId="10" xfId="53" applyNumberFormat="1" applyFont="1" applyFill="1" applyBorder="1">
      <alignment/>
      <protection/>
    </xf>
    <xf numFmtId="1" fontId="58" fillId="32" borderId="10" xfId="53" applyNumberFormat="1" applyFont="1" applyFill="1" applyBorder="1">
      <alignment/>
      <protection/>
    </xf>
    <xf numFmtId="0" fontId="19" fillId="24" borderId="10" xfId="53" applyFont="1" applyFill="1" applyBorder="1">
      <alignment/>
      <protection/>
    </xf>
    <xf numFmtId="1" fontId="60" fillId="29" borderId="10" xfId="53" applyNumberFormat="1" applyFont="1" applyFill="1" applyBorder="1">
      <alignment/>
      <protection/>
    </xf>
    <xf numFmtId="1" fontId="60" fillId="31" borderId="10" xfId="53" applyNumberFormat="1" applyFont="1" applyFill="1" applyBorder="1">
      <alignment/>
      <protection/>
    </xf>
    <xf numFmtId="0" fontId="19" fillId="24" borderId="10" xfId="0" applyNumberFormat="1" applyFont="1" applyFill="1" applyBorder="1" applyAlignment="1">
      <alignment vertical="center"/>
    </xf>
    <xf numFmtId="0" fontId="19" fillId="18" borderId="10" xfId="53" applyFont="1" applyFill="1" applyBorder="1" applyAlignment="1">
      <alignment wrapText="1"/>
      <protection/>
    </xf>
    <xf numFmtId="0" fontId="19" fillId="0" borderId="66" xfId="53" applyFont="1" applyBorder="1">
      <alignment/>
      <protection/>
    </xf>
    <xf numFmtId="0" fontId="19" fillId="23" borderId="69" xfId="53" applyFont="1" applyFill="1" applyBorder="1">
      <alignment/>
      <protection/>
    </xf>
    <xf numFmtId="0" fontId="19" fillId="18" borderId="66" xfId="53" applyFont="1" applyFill="1" applyBorder="1">
      <alignment/>
      <protection/>
    </xf>
    <xf numFmtId="0" fontId="19" fillId="11" borderId="66" xfId="53" applyFont="1" applyFill="1" applyBorder="1">
      <alignment/>
      <protection/>
    </xf>
    <xf numFmtId="0" fontId="54" fillId="22" borderId="10" xfId="53" applyFont="1" applyFill="1" applyBorder="1" applyAlignment="1">
      <alignment horizontal="center"/>
      <protection/>
    </xf>
    <xf numFmtId="174" fontId="19" fillId="22" borderId="10" xfId="53" applyNumberFormat="1" applyFont="1" applyFill="1" applyBorder="1" applyAlignment="1">
      <alignment horizontal="center"/>
      <protection/>
    </xf>
    <xf numFmtId="174" fontId="61" fillId="22" borderId="10" xfId="53" applyNumberFormat="1" applyFont="1" applyFill="1" applyBorder="1" applyAlignment="1">
      <alignment horizontal="center"/>
      <protection/>
    </xf>
    <xf numFmtId="0" fontId="19" fillId="25" borderId="10" xfId="53" applyFont="1" applyFill="1" applyBorder="1">
      <alignment/>
      <protection/>
    </xf>
    <xf numFmtId="0" fontId="56" fillId="0" borderId="10" xfId="0" applyFont="1" applyBorder="1" applyAlignment="1">
      <alignment horizontal="left"/>
    </xf>
    <xf numFmtId="0" fontId="19" fillId="24" borderId="0" xfId="53" applyFont="1" applyFill="1" applyBorder="1">
      <alignment/>
      <protection/>
    </xf>
    <xf numFmtId="0" fontId="56" fillId="0" borderId="66" xfId="0" applyFont="1" applyBorder="1" applyAlignment="1">
      <alignment horizontal="left"/>
    </xf>
    <xf numFmtId="0" fontId="54" fillId="22" borderId="66" xfId="53" applyFont="1" applyFill="1" applyBorder="1" applyAlignment="1">
      <alignment horizontal="center"/>
      <protection/>
    </xf>
    <xf numFmtId="174" fontId="19" fillId="22" borderId="66" xfId="53" applyNumberFormat="1" applyFont="1" applyFill="1" applyBorder="1" applyAlignment="1">
      <alignment horizontal="center"/>
      <protection/>
    </xf>
    <xf numFmtId="174" fontId="61" fillId="22" borderId="66" xfId="53" applyNumberFormat="1" applyFont="1" applyFill="1" applyBorder="1" applyAlignment="1">
      <alignment horizontal="center"/>
      <protection/>
    </xf>
    <xf numFmtId="0" fontId="19" fillId="25" borderId="66" xfId="53" applyFont="1" applyFill="1" applyBorder="1">
      <alignment/>
      <protection/>
    </xf>
    <xf numFmtId="0" fontId="56" fillId="24" borderId="0" xfId="0" applyFont="1" applyFill="1" applyBorder="1" applyAlignment="1">
      <alignment horizontal="left"/>
    </xf>
    <xf numFmtId="0" fontId="54" fillId="22" borderId="0" xfId="53" applyFont="1" applyFill="1" applyBorder="1" applyAlignment="1">
      <alignment horizontal="center"/>
      <protection/>
    </xf>
    <xf numFmtId="174" fontId="19" fillId="22" borderId="0" xfId="53" applyNumberFormat="1" applyFont="1" applyFill="1" applyBorder="1" applyAlignment="1">
      <alignment horizontal="center"/>
      <protection/>
    </xf>
    <xf numFmtId="174" fontId="61" fillId="22" borderId="0" xfId="53" applyNumberFormat="1" applyFont="1" applyFill="1" applyBorder="1" applyAlignment="1">
      <alignment horizontal="center"/>
      <protection/>
    </xf>
    <xf numFmtId="0" fontId="19" fillId="25" borderId="0" xfId="53" applyFont="1" applyFill="1" applyBorder="1">
      <alignment/>
      <protection/>
    </xf>
    <xf numFmtId="0" fontId="19" fillId="0" borderId="69" xfId="53" applyFont="1" applyBorder="1">
      <alignment/>
      <protection/>
    </xf>
    <xf numFmtId="0" fontId="56" fillId="0" borderId="69" xfId="0" applyFont="1" applyBorder="1" applyAlignment="1">
      <alignment horizontal="left"/>
    </xf>
    <xf numFmtId="0" fontId="54" fillId="22" borderId="69" xfId="53" applyFont="1" applyFill="1" applyBorder="1" applyAlignment="1">
      <alignment horizontal="center"/>
      <protection/>
    </xf>
    <xf numFmtId="174" fontId="19" fillId="22" borderId="69" xfId="53" applyNumberFormat="1" applyFont="1" applyFill="1" applyBorder="1" applyAlignment="1">
      <alignment horizontal="center"/>
      <protection/>
    </xf>
    <xf numFmtId="174" fontId="61" fillId="22" borderId="69" xfId="53" applyNumberFormat="1" applyFont="1" applyFill="1" applyBorder="1" applyAlignment="1">
      <alignment horizontal="center"/>
      <protection/>
    </xf>
    <xf numFmtId="0" fontId="19" fillId="25" borderId="69" xfId="53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1019175</xdr:rowOff>
    </xdr:from>
    <xdr:to>
      <xdr:col>0</xdr:col>
      <xdr:colOff>762000</xdr:colOff>
      <xdr:row>2</xdr:row>
      <xdr:rowOff>114300</xdr:rowOff>
    </xdr:to>
    <xdr:pic>
      <xdr:nvPicPr>
        <xdr:cNvPr id="1" name="Picture 4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904875</xdr:rowOff>
    </xdr:from>
    <xdr:to>
      <xdr:col>0</xdr:col>
      <xdr:colOff>762000</xdr:colOff>
      <xdr:row>2</xdr:row>
      <xdr:rowOff>123825</xdr:rowOff>
    </xdr:to>
    <xdr:pic>
      <xdr:nvPicPr>
        <xdr:cNvPr id="1" name="Picture 4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904875</xdr:rowOff>
    </xdr:from>
    <xdr:to>
      <xdr:col>0</xdr:col>
      <xdr:colOff>771525</xdr:colOff>
      <xdr:row>2</xdr:row>
      <xdr:rowOff>47625</xdr:rowOff>
    </xdr:to>
    <xdr:pic>
      <xdr:nvPicPr>
        <xdr:cNvPr id="1" name="Picture 4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4875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130</xdr:row>
      <xdr:rowOff>0</xdr:rowOff>
    </xdr:from>
    <xdr:to>
      <xdr:col>1</xdr:col>
      <xdr:colOff>1543050</xdr:colOff>
      <xdr:row>130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62223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233</xdr:row>
      <xdr:rowOff>28575</xdr:rowOff>
    </xdr:from>
    <xdr:to>
      <xdr:col>1</xdr:col>
      <xdr:colOff>1543050</xdr:colOff>
      <xdr:row>234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58819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Z\&#1057;&#1041;&#1067;&#1058;_&#1056;&#1045;&#1043;&#1048;&#1054;&#1053;\MTZD-RS-MSK\&#1088;&#1072;&#1089;&#1095;&#1077;&#1090;%20&#1094;&#1077;&#1085;\&#1053;&#1054;&#1042;&#1040;&#1071;%20&#1052;&#1040;&#1058;&#1056;&#1048;&#1062;&#1040;\&#1089;&#1086;&#1087;&#1091;&#1090;&#1082;&#1072;\&#1089;&#1086;&#1087;&#1091;&#1090;&#1082;&#1072;%20&#1089;%201.12.17%20%20&#1054;&#1053;&#1048;&#1050;&#1057;%20&#1050;&#1054;&#1053;&#1058;&#1059;&#1056;(&#1089;%2011,12)-%20&#1089;%20&#1094;&#1077;&#1085;&#1072;&#1084;&#1080;%20&#1088;&#1091;&#1082;&#1086;&#1074;&#1086;&#1076;&#1080;&#1090;&#1077;&#1083;&#1103;%20&#1056;&#1057;%20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."/>
      <sheetName val="зона-МСК"/>
      <sheetName val="расчет "/>
      <sheetName val="!ВПР ДЛЯ 1С"/>
      <sheetName val="уп2 для  рс "/>
      <sheetName val="Зона 1"/>
      <sheetName val="Зона 2"/>
      <sheetName val="Зона 3"/>
      <sheetName val="Зона 4"/>
      <sheetName val="Зона 5"/>
      <sheetName val="Зона 6"/>
      <sheetName val="Зона 7"/>
      <sheetName val="Зона 8"/>
      <sheetName val="Зона 9"/>
    </sheetNames>
    <sheetDataSet>
      <sheetData sheetId="1">
        <row r="2">
          <cell r="A2" t="str">
            <v>код в 1С</v>
          </cell>
          <cell r="B2" t="str">
            <v>Наименование артикула</v>
          </cell>
        </row>
        <row r="3">
          <cell r="A3" t="str">
            <v>КОНТУР</v>
          </cell>
        </row>
        <row r="4">
          <cell r="A4" t="str">
            <v>Шкафы бухгалтерские КБС</v>
          </cell>
        </row>
        <row r="5">
          <cell r="A5">
            <v>20000119359</v>
          </cell>
          <cell r="B5" t="str">
            <v>Шкаф бухгалтерский КБС 01</v>
          </cell>
        </row>
        <row r="6">
          <cell r="A6">
            <v>20000112617</v>
          </cell>
          <cell r="B6" t="str">
            <v>Шкаф бухгалтерский КБС 02</v>
          </cell>
        </row>
        <row r="7">
          <cell r="A7">
            <v>20000112623</v>
          </cell>
          <cell r="B7" t="str">
            <v>Шкаф бухгалтерский КБС 02т</v>
          </cell>
        </row>
        <row r="8">
          <cell r="A8">
            <v>20000112630</v>
          </cell>
          <cell r="B8" t="str">
            <v>Шкаф бухгалтерский КБС 05</v>
          </cell>
        </row>
        <row r="9">
          <cell r="A9">
            <v>20000112631</v>
          </cell>
          <cell r="B9" t="str">
            <v>Шкаф бухгалтерский КБС 06</v>
          </cell>
        </row>
        <row r="10">
          <cell r="A10">
            <v>20000112632</v>
          </cell>
          <cell r="B10" t="str">
            <v>Шкаф бухгалтерский КБС 09</v>
          </cell>
        </row>
        <row r="11">
          <cell r="A11">
            <v>20000112633</v>
          </cell>
          <cell r="B11" t="str">
            <v>Шкаф бухгалтерский КБС 10</v>
          </cell>
        </row>
        <row r="12">
          <cell r="A12">
            <v>20000117015</v>
          </cell>
          <cell r="B12" t="str">
            <v>Шкаф бухгалтерский КБС 011</v>
          </cell>
        </row>
        <row r="13">
          <cell r="A13">
            <v>20000112615</v>
          </cell>
          <cell r="B13" t="str">
            <v>Шкаф бухгалтерский КБС 011т</v>
          </cell>
        </row>
        <row r="14">
          <cell r="A14">
            <v>20000112616</v>
          </cell>
          <cell r="B14" t="str">
            <v>Шкаф бухгалтерский КБС 012т</v>
          </cell>
        </row>
        <row r="15">
          <cell r="A15">
            <v>20000112618</v>
          </cell>
          <cell r="B15" t="str">
            <v>Шкаф бухгалтерский КБС 021</v>
          </cell>
        </row>
        <row r="16">
          <cell r="A16">
            <v>20000112619</v>
          </cell>
          <cell r="B16" t="str">
            <v>Шкаф бухгалтерский КБС 021т</v>
          </cell>
        </row>
        <row r="17">
          <cell r="A17">
            <v>20000112621</v>
          </cell>
          <cell r="B17" t="str">
            <v>Шкаф бухгалтерский КБС 023</v>
          </cell>
        </row>
        <row r="18">
          <cell r="A18">
            <v>20000112622</v>
          </cell>
          <cell r="B18" t="str">
            <v>Шкаф бухгалтерский КБС 023т</v>
          </cell>
        </row>
        <row r="19">
          <cell r="A19">
            <v>20000121178</v>
          </cell>
          <cell r="B19" t="str">
            <v>Шкаф бухгалтерский КБС 031</v>
          </cell>
        </row>
        <row r="20">
          <cell r="A20">
            <v>20000112624</v>
          </cell>
          <cell r="B20" t="str">
            <v>Шкаф бухгалтерский КБС 031т</v>
          </cell>
        </row>
        <row r="21">
          <cell r="A21">
            <v>20000116654</v>
          </cell>
          <cell r="B21" t="str">
            <v>Шкаф бухгалтерский КБС 032</v>
          </cell>
        </row>
        <row r="22">
          <cell r="A22">
            <v>20000112625</v>
          </cell>
          <cell r="B22" t="str">
            <v>Шкаф бухгалтерский КБС 032т</v>
          </cell>
        </row>
        <row r="23">
          <cell r="A23">
            <v>20000112626</v>
          </cell>
          <cell r="B23" t="str">
            <v>Шкаф бухгалтерский КБС 033</v>
          </cell>
        </row>
        <row r="24">
          <cell r="A24">
            <v>20000112627</v>
          </cell>
          <cell r="B24" t="str">
            <v>Шкаф бухгалтерский КБС 033т</v>
          </cell>
        </row>
        <row r="25">
          <cell r="A25">
            <v>20000118560</v>
          </cell>
          <cell r="B25" t="str">
            <v>Шкаф бухгалтерский КБС 041</v>
          </cell>
        </row>
        <row r="26">
          <cell r="A26">
            <v>20000112628</v>
          </cell>
          <cell r="B26" t="str">
            <v>Шкаф бухгалтерский КБС 041т</v>
          </cell>
        </row>
        <row r="27">
          <cell r="A27">
            <v>20000114531</v>
          </cell>
          <cell r="B27" t="str">
            <v>Шкаф бухгалтерский КБ 042</v>
          </cell>
        </row>
        <row r="28">
          <cell r="A28">
            <v>20000112629</v>
          </cell>
          <cell r="B28" t="str">
            <v>Шкаф бухгалтерский КБС 042т</v>
          </cell>
        </row>
        <row r="29">
          <cell r="B29" t="str">
            <v>Шкаф бухгалтерский КБ/КБС 01</v>
          </cell>
        </row>
        <row r="30">
          <cell r="A30">
            <v>20000111843</v>
          </cell>
          <cell r="B30" t="str">
            <v>Шкаф бухгалтерский КБ 02</v>
          </cell>
        </row>
        <row r="31">
          <cell r="A31">
            <v>20000111844</v>
          </cell>
          <cell r="B31" t="str">
            <v>Шкаф бухгалтерский КБ 02т</v>
          </cell>
        </row>
        <row r="32">
          <cell r="A32">
            <v>20000111543</v>
          </cell>
          <cell r="B32" t="str">
            <v>Шкаф бухгалтерский КБ 05</v>
          </cell>
        </row>
        <row r="33">
          <cell r="A33">
            <v>20000111544</v>
          </cell>
          <cell r="B33" t="str">
            <v>Шкаф бухгалтерский КБ 06</v>
          </cell>
        </row>
        <row r="34">
          <cell r="A34">
            <v>20000111841</v>
          </cell>
          <cell r="B34" t="str">
            <v>Шкаф бухгалтерский КБ 09</v>
          </cell>
        </row>
        <row r="35">
          <cell r="A35">
            <v>20000111842</v>
          </cell>
          <cell r="B35" t="str">
            <v>Шкаф бухгалтерский КБ 10</v>
          </cell>
        </row>
        <row r="36">
          <cell r="A36">
            <v>20000114529</v>
          </cell>
          <cell r="B36" t="str">
            <v>Шкаф бухгалтерский КБ 011</v>
          </cell>
        </row>
        <row r="37">
          <cell r="A37">
            <v>20000111535</v>
          </cell>
          <cell r="B37" t="str">
            <v>Шкаф бухгалтерский КБ 011т</v>
          </cell>
        </row>
        <row r="38">
          <cell r="A38">
            <v>20000112053</v>
          </cell>
          <cell r="B38" t="str">
            <v>Шкаф бухгалтерский КБ 012т</v>
          </cell>
        </row>
        <row r="39">
          <cell r="A39">
            <v>20000111536</v>
          </cell>
          <cell r="B39" t="str">
            <v>Шкаф бухгалтерский КБ 021</v>
          </cell>
        </row>
        <row r="40">
          <cell r="A40">
            <v>20000111839</v>
          </cell>
          <cell r="B40" t="str">
            <v>Шкаф бухгалтерский КБ 021т</v>
          </cell>
        </row>
        <row r="41">
          <cell r="A41">
            <v>20000111863</v>
          </cell>
          <cell r="B41" t="str">
            <v>Шкаф бухгалтерский КБ 023</v>
          </cell>
        </row>
        <row r="42">
          <cell r="A42">
            <v>20000111538</v>
          </cell>
          <cell r="B42" t="str">
            <v>Шкаф бухгалтерский КБ 023т</v>
          </cell>
        </row>
        <row r="43">
          <cell r="A43">
            <v>20000114530</v>
          </cell>
          <cell r="B43" t="str">
            <v>Шкаф бухгалтерский КБ 031</v>
          </cell>
        </row>
        <row r="44">
          <cell r="A44">
            <v>20000111539</v>
          </cell>
          <cell r="B44" t="str">
            <v>Шкаф бухгалтерский КБ 031т</v>
          </cell>
        </row>
        <row r="45">
          <cell r="A45">
            <v>20000117735</v>
          </cell>
          <cell r="B45" t="str">
            <v>Шкаф бухгалтерский КБ 032</v>
          </cell>
        </row>
        <row r="46">
          <cell r="A46">
            <v>20000111857</v>
          </cell>
          <cell r="B46" t="str">
            <v>Шкаф бухгалтерский КБ 032т</v>
          </cell>
        </row>
        <row r="47">
          <cell r="A47">
            <v>20000111540</v>
          </cell>
          <cell r="B47" t="str">
            <v>Шкаф бухгалтерский КБ 033</v>
          </cell>
        </row>
        <row r="48">
          <cell r="A48">
            <v>20000111840</v>
          </cell>
          <cell r="B48" t="str">
            <v>Шкаф бухгалтерский КБ 033т</v>
          </cell>
        </row>
        <row r="49">
          <cell r="A49">
            <v>20000116479</v>
          </cell>
          <cell r="B49" t="str">
            <v>Шкаф бухгалтерский КБ 041</v>
          </cell>
        </row>
        <row r="50">
          <cell r="A50">
            <v>20000111541</v>
          </cell>
          <cell r="B50" t="str">
            <v>Шкаф бухгалтерский КБ 041т</v>
          </cell>
        </row>
        <row r="51">
          <cell r="A51">
            <v>20000114531</v>
          </cell>
          <cell r="B51" t="str">
            <v>Шкаф бухгалтерский КБ 042</v>
          </cell>
        </row>
        <row r="52">
          <cell r="A52">
            <v>20000111542</v>
          </cell>
          <cell r="B52" t="str">
            <v>Шкаф бухгалтерский КБ 042т</v>
          </cell>
        </row>
        <row r="53">
          <cell r="A53">
            <v>20000114669</v>
          </cell>
          <cell r="B53" t="str">
            <v>Шкаф КС- 1т</v>
          </cell>
        </row>
        <row r="54">
          <cell r="A54">
            <v>20000116201</v>
          </cell>
          <cell r="B54" t="str">
            <v>Шкаф КС- 2Т</v>
          </cell>
        </row>
        <row r="55">
          <cell r="A55">
            <v>20000116490</v>
          </cell>
          <cell r="B55" t="str">
            <v>Шкаф КС- 4Т</v>
          </cell>
        </row>
        <row r="56">
          <cell r="A56">
            <v>20000116655</v>
          </cell>
          <cell r="B56" t="str">
            <v>Шкаф КС-10</v>
          </cell>
        </row>
        <row r="57">
          <cell r="A57">
            <v>20000119282</v>
          </cell>
          <cell r="B57" t="str">
            <v>Шкаф КС-20</v>
          </cell>
        </row>
        <row r="58">
          <cell r="A58" t="str">
            <v>Сейф класс взломостойкости II </v>
          </cell>
        </row>
        <row r="59">
          <cell r="A59">
            <v>20000118751</v>
          </cell>
          <cell r="B59" t="str">
            <v>Сейф ВКО10Т</v>
          </cell>
        </row>
        <row r="60">
          <cell r="A60">
            <v>20000119947</v>
          </cell>
          <cell r="B60" t="str">
            <v>Сейф ВКО10ТК</v>
          </cell>
        </row>
        <row r="61">
          <cell r="A61">
            <v>20000123329</v>
          </cell>
          <cell r="B61" t="str">
            <v>Сейф ВКО10ТКМ</v>
          </cell>
        </row>
        <row r="62">
          <cell r="A62">
            <v>20000114035</v>
          </cell>
          <cell r="B62" t="str">
            <v>Сейф ВКО20Т</v>
          </cell>
        </row>
        <row r="63">
          <cell r="A63">
            <v>20000123330</v>
          </cell>
          <cell r="B63" t="str">
            <v>Сейф ВКО20ТКМ</v>
          </cell>
        </row>
        <row r="64">
          <cell r="A64">
            <v>20000119919</v>
          </cell>
          <cell r="B64" t="str">
            <v>Сейф ВКО30Т</v>
          </cell>
        </row>
        <row r="65">
          <cell r="A65">
            <v>20000123328</v>
          </cell>
          <cell r="B65" t="str">
            <v>Сейф ВКО30ТКМ</v>
          </cell>
        </row>
        <row r="66">
          <cell r="A66" t="str">
            <v>Сейфы взломостойкие, класс НО</v>
          </cell>
        </row>
        <row r="67">
          <cell r="A67">
            <v>20000121040</v>
          </cell>
          <cell r="B67" t="str">
            <v>Сейф КSМ-400к</v>
          </cell>
        </row>
        <row r="68">
          <cell r="A68">
            <v>20000112589</v>
          </cell>
          <cell r="B68" t="str">
            <v>Сейф КЗ 0132</v>
          </cell>
        </row>
        <row r="69">
          <cell r="A69">
            <v>20000115011</v>
          </cell>
          <cell r="B69" t="str">
            <v>Сейф КЗ 0132т</v>
          </cell>
        </row>
        <row r="70">
          <cell r="A70">
            <v>20000115012</v>
          </cell>
          <cell r="B70" t="str">
            <v>Сейф КЗ 0132тк</v>
          </cell>
        </row>
        <row r="71">
          <cell r="B71" t="str">
            <v>Сейф КЗ 0132ТКМ</v>
          </cell>
        </row>
        <row r="72">
          <cell r="A72">
            <v>20000112055</v>
          </cell>
          <cell r="B72" t="str">
            <v>Сейф КЗ 035Т</v>
          </cell>
        </row>
        <row r="73">
          <cell r="A73">
            <v>20000120176</v>
          </cell>
          <cell r="B73" t="str">
            <v>Сейф КЗ 035ТК</v>
          </cell>
        </row>
        <row r="74">
          <cell r="A74" t="str">
            <v>УП-00001249</v>
          </cell>
          <cell r="B74" t="str">
            <v>Сейф КЗ 035ТКМ</v>
          </cell>
        </row>
        <row r="75">
          <cell r="A75">
            <v>20000113287</v>
          </cell>
          <cell r="B75" t="str">
            <v>Сейф КЗ 045Т</v>
          </cell>
        </row>
        <row r="76">
          <cell r="A76">
            <v>20000114553</v>
          </cell>
          <cell r="B76" t="str">
            <v>Сейф КЗ 045ТК</v>
          </cell>
        </row>
        <row r="77">
          <cell r="B77" t="str">
            <v>Сейф КЗ 045ТЕ</v>
          </cell>
        </row>
        <row r="78">
          <cell r="A78">
            <v>20000112590</v>
          </cell>
          <cell r="B78" t="str">
            <v>Сейф КЗ 052Т</v>
          </cell>
        </row>
        <row r="79">
          <cell r="A79">
            <v>20000116491</v>
          </cell>
          <cell r="B79" t="str">
            <v>Сейф КЗ 053</v>
          </cell>
        </row>
        <row r="80">
          <cell r="A80">
            <v>20000114745</v>
          </cell>
          <cell r="B80" t="str">
            <v>Сейф КЗ 053Т</v>
          </cell>
        </row>
        <row r="81">
          <cell r="A81">
            <v>20000120833</v>
          </cell>
          <cell r="B81" t="str">
            <v>Сейф КЗ 054</v>
          </cell>
        </row>
        <row r="82">
          <cell r="A82">
            <v>20000118657</v>
          </cell>
          <cell r="B82" t="str">
            <v>Сейф КЗ 065Т</v>
          </cell>
        </row>
        <row r="83">
          <cell r="A83">
            <v>20000114547</v>
          </cell>
          <cell r="B83" t="str">
            <v>Сейф КЗ 065ТК</v>
          </cell>
        </row>
        <row r="84">
          <cell r="B84" t="str">
            <v>Сейф КЗ 065ТКМ</v>
          </cell>
        </row>
        <row r="85">
          <cell r="A85">
            <v>20000117035</v>
          </cell>
          <cell r="B85" t="str">
            <v>Сейф КЗ 223Т</v>
          </cell>
        </row>
        <row r="86">
          <cell r="A86">
            <v>20000123317</v>
          </cell>
          <cell r="B86" t="str">
            <v>Сейф КЗ 223ТКМ</v>
          </cell>
        </row>
        <row r="87">
          <cell r="A87">
            <v>20000113333</v>
          </cell>
          <cell r="B87" t="str">
            <v>Сейф КЗ 233Т</v>
          </cell>
        </row>
        <row r="88">
          <cell r="A88">
            <v>20000113288</v>
          </cell>
          <cell r="B88" t="str">
            <v>Сейф КЗ 233ТК</v>
          </cell>
        </row>
        <row r="89">
          <cell r="A89" t="str">
            <v>УП-00000070</v>
          </cell>
          <cell r="B89" t="str">
            <v>Сейф КЗ 233ТКМ</v>
          </cell>
        </row>
        <row r="90">
          <cell r="A90" t="str">
            <v>Сейфы взломостойкие, класс НО</v>
          </cell>
        </row>
        <row r="91">
          <cell r="A91">
            <v>20000114724</v>
          </cell>
          <cell r="B91" t="str">
            <v>Сейф мебельный КМ- 260</v>
          </cell>
        </row>
        <row r="92">
          <cell r="A92">
            <v>20000116052</v>
          </cell>
          <cell r="B92" t="str">
            <v>Сейф мебельный КМ- 310</v>
          </cell>
        </row>
        <row r="93">
          <cell r="A93">
            <v>20000116053</v>
          </cell>
          <cell r="B93" t="str">
            <v>Сейф мебельный КМ- 620т</v>
          </cell>
        </row>
        <row r="94">
          <cell r="A94">
            <v>20000117065</v>
          </cell>
          <cell r="B94" t="str">
            <v>Сейф мебельный КМ- 900т</v>
          </cell>
        </row>
        <row r="95">
          <cell r="A95">
            <v>20000117018</v>
          </cell>
          <cell r="B95" t="str">
            <v>Сейф мебельный КМ-1200т</v>
          </cell>
        </row>
        <row r="96">
          <cell r="A96">
            <v>20000117299</v>
          </cell>
          <cell r="B96" t="str">
            <v>Сейф мебельный КМ-1200т/2</v>
          </cell>
        </row>
        <row r="97">
          <cell r="A97" t="str">
            <v>Сейфы взломостойкие, класс1</v>
          </cell>
        </row>
        <row r="98">
          <cell r="A98">
            <v>20000115325</v>
          </cell>
          <cell r="B98" t="str">
            <v>Сейф ПК 10т</v>
          </cell>
        </row>
        <row r="99">
          <cell r="A99">
            <v>20000117568</v>
          </cell>
          <cell r="B99" t="str">
            <v>Сейф ПК 10тк</v>
          </cell>
        </row>
        <row r="100">
          <cell r="A100">
            <v>20000123320</v>
          </cell>
          <cell r="B100" t="str">
            <v>Сейф ПК 10ткм</v>
          </cell>
        </row>
        <row r="101">
          <cell r="A101">
            <v>20000117567</v>
          </cell>
          <cell r="B101" t="str">
            <v>Сейф ПК 20т</v>
          </cell>
        </row>
        <row r="102">
          <cell r="A102">
            <v>20000117569</v>
          </cell>
          <cell r="B102" t="str">
            <v>Сейф ПК 20тк</v>
          </cell>
        </row>
        <row r="103">
          <cell r="B103" t="str">
            <v>Сейф ПК 20ткм</v>
          </cell>
        </row>
        <row r="104">
          <cell r="A104">
            <v>20000121587</v>
          </cell>
          <cell r="B104" t="str">
            <v>Сейф ПК 30</v>
          </cell>
        </row>
        <row r="105">
          <cell r="A105">
            <v>20000116323</v>
          </cell>
          <cell r="B105" t="str">
            <v>Сейф ПК 30т</v>
          </cell>
        </row>
        <row r="106">
          <cell r="A106">
            <v>20000117148</v>
          </cell>
          <cell r="B106" t="str">
            <v>Сейф ПК 30тк</v>
          </cell>
        </row>
        <row r="107">
          <cell r="A107">
            <v>20000123322</v>
          </cell>
          <cell r="B107" t="str">
            <v>Сейф ПК 30ткм</v>
          </cell>
        </row>
        <row r="108">
          <cell r="A108">
            <v>20000121376</v>
          </cell>
          <cell r="B108" t="str">
            <v>Сейф ПК 53</v>
          </cell>
        </row>
        <row r="109">
          <cell r="A109">
            <v>20000114951</v>
          </cell>
          <cell r="B109" t="str">
            <v>Сейф ПКО 10т</v>
          </cell>
        </row>
        <row r="110">
          <cell r="B110" t="str">
            <v>Сейф ПКО 10те</v>
          </cell>
        </row>
        <row r="111">
          <cell r="A111">
            <v>20000120512</v>
          </cell>
          <cell r="B111" t="str">
            <v>Сейф ПКО 10тк</v>
          </cell>
        </row>
        <row r="112">
          <cell r="B112" t="str">
            <v>Сейф ПКО 10ткм</v>
          </cell>
        </row>
        <row r="113">
          <cell r="A113">
            <v>20000117570</v>
          </cell>
          <cell r="B113" t="str">
            <v>Сейф ПКО 20т</v>
          </cell>
        </row>
        <row r="114">
          <cell r="A114">
            <v>20000120441</v>
          </cell>
          <cell r="B114" t="str">
            <v>Сейф ПКО 20тк</v>
          </cell>
        </row>
        <row r="115">
          <cell r="B115" t="str">
            <v>Сейф ПКО 20ткм</v>
          </cell>
        </row>
        <row r="116">
          <cell r="A116">
            <v>20000114952</v>
          </cell>
          <cell r="B116" t="str">
            <v>Сейф ПКО 30т</v>
          </cell>
        </row>
        <row r="117">
          <cell r="A117">
            <v>20000119559</v>
          </cell>
          <cell r="B117" t="str">
            <v>Сейф ПКО 30тк</v>
          </cell>
        </row>
        <row r="118">
          <cell r="A118">
            <v>20000123325</v>
          </cell>
          <cell r="B118" t="str">
            <v>Сейф ПКО 30ткм</v>
          </cell>
        </row>
        <row r="119">
          <cell r="A119" t="str">
            <v>Сейфы взломостойкие, класс III</v>
          </cell>
        </row>
        <row r="120">
          <cell r="A120">
            <v>20000122718</v>
          </cell>
          <cell r="B120" t="str">
            <v>Сейф ТК20Т</v>
          </cell>
        </row>
        <row r="121">
          <cell r="B121" t="str">
            <v>Сейф ТК20ТКМ</v>
          </cell>
        </row>
        <row r="122">
          <cell r="A122">
            <v>20000121686</v>
          </cell>
          <cell r="B122" t="str">
            <v>Сейф ТК30Т</v>
          </cell>
        </row>
        <row r="123">
          <cell r="B123" t="str">
            <v>Сейф ТК30ТКМ</v>
          </cell>
        </row>
        <row r="124">
          <cell r="A124">
            <v>20000121811</v>
          </cell>
          <cell r="B124" t="str">
            <v>Шкаф ТК10Т</v>
          </cell>
        </row>
        <row r="125">
          <cell r="B125" t="str">
            <v>Сейф ТК10ТКМ</v>
          </cell>
        </row>
        <row r="126">
          <cell r="A126" t="str">
            <v>Оружейные шкафы Офтех</v>
          </cell>
        </row>
        <row r="127">
          <cell r="A127">
            <v>20000116400</v>
          </cell>
          <cell r="B127" t="str">
            <v>Шкаф оружейный КО-032Т</v>
          </cell>
        </row>
        <row r="128">
          <cell r="A128">
            <v>20000116401</v>
          </cell>
          <cell r="B128" t="str">
            <v>Шкаф оружейный КО-033Т</v>
          </cell>
        </row>
        <row r="129">
          <cell r="A129">
            <v>20000119784</v>
          </cell>
          <cell r="B129" t="str">
            <v>Шкаф оружейный КО-035Т</v>
          </cell>
        </row>
        <row r="130">
          <cell r="A130">
            <v>20000120647</v>
          </cell>
          <cell r="B130" t="str">
            <v>Шкаф оружейный КО-036Т</v>
          </cell>
        </row>
        <row r="131">
          <cell r="A131">
            <v>20000120648</v>
          </cell>
          <cell r="B131" t="str">
            <v>Шкаф оружейный КО-037Т</v>
          </cell>
        </row>
        <row r="132">
          <cell r="A132">
            <v>20000120649</v>
          </cell>
          <cell r="B132" t="str">
            <v>Шкаф оружейный КО-038Т</v>
          </cell>
        </row>
        <row r="133">
          <cell r="A133">
            <v>20000120650</v>
          </cell>
          <cell r="B133" t="str">
            <v>Шкаф оружейный КО-039Т</v>
          </cell>
        </row>
        <row r="134">
          <cell r="A134" t="str">
            <v>Доп. Комплектующие</v>
          </cell>
        </row>
        <row r="135">
          <cell r="B135" t="str">
            <v>Замок 3В 8-8У</v>
          </cell>
        </row>
        <row r="136">
          <cell r="B136" t="str">
            <v>Замок CAM</v>
          </cell>
        </row>
        <row r="137">
          <cell r="B137" t="str">
            <v>Замок CAWI 2648-002-0</v>
          </cell>
        </row>
        <row r="138">
          <cell r="B138" t="str">
            <v>Замок KALE</v>
          </cell>
        </row>
        <row r="139">
          <cell r="B139" t="str">
            <v>Замок KALE Цилиндрический</v>
          </cell>
        </row>
        <row r="140">
          <cell r="A140">
            <v>20000121272</v>
          </cell>
          <cell r="B140" t="str">
            <v>Замок почтовый-КОНТУР</v>
          </cell>
        </row>
        <row r="141">
          <cell r="A141">
            <v>20000112116</v>
          </cell>
          <cell r="B141" t="str">
            <v>Опечатывающее устройство</v>
          </cell>
        </row>
        <row r="142">
          <cell r="B142" t="str">
            <v>Петля верхняя внутренняя (комплект)</v>
          </cell>
        </row>
        <row r="143">
          <cell r="A143" t="str">
            <v>МЕБЕЛЬ-ГРУПП</v>
          </cell>
        </row>
        <row r="144">
          <cell r="A144" t="str">
            <v>Картотеки ШК</v>
          </cell>
        </row>
        <row r="145">
          <cell r="A145" t="str">
            <v>УП-00001699</v>
          </cell>
          <cell r="B145" t="str">
            <v>Разделитель для картотеки формат А5</v>
          </cell>
        </row>
        <row r="146">
          <cell r="A146" t="str">
            <v>УП-00000650</v>
          </cell>
          <cell r="B146" t="str">
            <v>ШК-1 </v>
          </cell>
        </row>
        <row r="147">
          <cell r="A147">
            <v>20000120475</v>
          </cell>
          <cell r="B147" t="str">
            <v>Шкаф картотечный ШК- 15</v>
          </cell>
        </row>
        <row r="148">
          <cell r="A148">
            <v>20000112592</v>
          </cell>
          <cell r="B148" t="str">
            <v>Шкаф картотечный ШК- 65</v>
          </cell>
        </row>
        <row r="149">
          <cell r="A149">
            <v>20000111550</v>
          </cell>
          <cell r="B149" t="str">
            <v>Шкаф картотечный ШК-2 Тел.</v>
          </cell>
        </row>
        <row r="150">
          <cell r="A150">
            <v>20000117868</v>
          </cell>
          <cell r="B150" t="str">
            <v>Шкаф картотечный ШК-2 Тел. (2 замка)</v>
          </cell>
        </row>
        <row r="151">
          <cell r="A151">
            <v>20000117577</v>
          </cell>
          <cell r="B151" t="str">
            <v>Шкаф картотечный ШК-2 Тел. разборный</v>
          </cell>
        </row>
        <row r="152">
          <cell r="A152">
            <v>20000111551</v>
          </cell>
          <cell r="B152" t="str">
            <v>Шкаф картотечный ШК-3 Тел.</v>
          </cell>
        </row>
        <row r="153">
          <cell r="A153">
            <v>20000116507</v>
          </cell>
          <cell r="B153" t="str">
            <v>Шкаф картотечный ШК-3 Тел. (3 замка)</v>
          </cell>
        </row>
        <row r="154">
          <cell r="A154">
            <v>20000113794</v>
          </cell>
          <cell r="B154" t="str">
            <v>Шкаф картотечный ШК-3 Тел. разборный</v>
          </cell>
        </row>
        <row r="155">
          <cell r="A155">
            <v>20000112068</v>
          </cell>
          <cell r="B155" t="str">
            <v>Шкаф картотечный ШК-4 Тел.</v>
          </cell>
        </row>
        <row r="156">
          <cell r="A156">
            <v>20000111687</v>
          </cell>
          <cell r="B156" t="str">
            <v>Шкаф картотечный ШК-4 Тел. (4 замка)</v>
          </cell>
        </row>
        <row r="157">
          <cell r="A157">
            <v>20000119749</v>
          </cell>
          <cell r="B157" t="str">
            <v>Шкаф картотечный ШК-4 Тел. (4 ручки)</v>
          </cell>
        </row>
        <row r="158">
          <cell r="A158">
            <v>20000116205</v>
          </cell>
          <cell r="B158" t="str">
            <v>Шкаф картотечный ШК-4 Тел. разборный</v>
          </cell>
        </row>
        <row r="159">
          <cell r="A159">
            <v>20000114135</v>
          </cell>
          <cell r="B159" t="str">
            <v>Шкаф картотечный ШК-4 Тел. с фасадом из ЛДСП</v>
          </cell>
        </row>
        <row r="160">
          <cell r="A160">
            <v>20000116206</v>
          </cell>
          <cell r="B160" t="str">
            <v>Шкаф картотечный ШК-4-2 Тел.</v>
          </cell>
        </row>
        <row r="161">
          <cell r="A161">
            <v>20000113789</v>
          </cell>
          <cell r="B161" t="str">
            <v>Шкаф картотечный ШК-4-Д4 Тел.</v>
          </cell>
        </row>
        <row r="162">
          <cell r="A162">
            <v>20000111553</v>
          </cell>
          <cell r="B162" t="str">
            <v>Шкаф картотечный ШК-5 Тел.</v>
          </cell>
        </row>
        <row r="163">
          <cell r="A163">
            <v>20000118137</v>
          </cell>
          <cell r="B163" t="str">
            <v>Шкаф картотечный ШК-5 Тел. (5 замков)</v>
          </cell>
        </row>
        <row r="164">
          <cell r="A164">
            <v>20000116367</v>
          </cell>
          <cell r="B164" t="str">
            <v>Шкаф картотечный ШК-5 Тел. разборный</v>
          </cell>
        </row>
        <row r="165">
          <cell r="A165">
            <v>20000113792</v>
          </cell>
          <cell r="B165" t="str">
            <v>Шкаф картотечный ШК-5 формат А0</v>
          </cell>
        </row>
        <row r="166">
          <cell r="A166">
            <v>20000113791</v>
          </cell>
          <cell r="B166" t="str">
            <v>Шкаф картотечный ШК-5 формат А1</v>
          </cell>
        </row>
        <row r="167">
          <cell r="A167">
            <v>20000115046</v>
          </cell>
          <cell r="B167" t="str">
            <v>Шкаф картотечный ШК-5-Д2 Тел.</v>
          </cell>
        </row>
        <row r="168">
          <cell r="A168">
            <v>20000111555</v>
          </cell>
          <cell r="B168" t="str">
            <v>Шкаф картотечный ШК-6 Тел.</v>
          </cell>
        </row>
        <row r="169">
          <cell r="A169">
            <v>20000116818</v>
          </cell>
          <cell r="B169" t="str">
            <v>Шкаф картотечный ШК-6 Тел. (6 замков)</v>
          </cell>
        </row>
        <row r="170">
          <cell r="A170">
            <v>20000117196</v>
          </cell>
          <cell r="B170" t="str">
            <v>Шкаф картотечный ШК-6 формат А6</v>
          </cell>
        </row>
        <row r="171">
          <cell r="A171">
            <v>20000111557</v>
          </cell>
          <cell r="B171" t="str">
            <v>Шкаф картотечный ШК-7 Тел.</v>
          </cell>
        </row>
        <row r="172">
          <cell r="A172">
            <v>20000118135</v>
          </cell>
          <cell r="B172" t="str">
            <v>Шкаф картотечный ШК-7 Тел. (7замков)</v>
          </cell>
        </row>
        <row r="173">
          <cell r="A173">
            <v>20000117578</v>
          </cell>
          <cell r="B173" t="str">
            <v>Шкаф картотечный ШК-7 формат А6</v>
          </cell>
        </row>
        <row r="174">
          <cell r="A174">
            <v>20000116903</v>
          </cell>
          <cell r="B174" t="str">
            <v>Шкаф картотечный ШК-7-1 Тел.</v>
          </cell>
        </row>
        <row r="175">
          <cell r="A175">
            <v>20000116207</v>
          </cell>
          <cell r="B175" t="str">
            <v>Шкаф картотечный ШК-7-3 Тел.</v>
          </cell>
        </row>
        <row r="176">
          <cell r="A176">
            <v>20000116204</v>
          </cell>
          <cell r="B176" t="str">
            <v>Шкаф картотечный ШК-8 формат А4 Тел.</v>
          </cell>
        </row>
        <row r="177">
          <cell r="A177">
            <v>20000117579</v>
          </cell>
          <cell r="B177" t="str">
            <v>Шкаф картотечный ШК-8 формат А5 Тел.</v>
          </cell>
        </row>
        <row r="178">
          <cell r="A178">
            <v>20000117580</v>
          </cell>
          <cell r="B178" t="str">
            <v>Шкаф картотечный ШК-8 формат А6 Тел.</v>
          </cell>
        </row>
        <row r="179">
          <cell r="A179">
            <v>20000118418</v>
          </cell>
          <cell r="B179" t="str">
            <v>Шкаф картотечный ШК-9 формат А5 Тел.</v>
          </cell>
        </row>
        <row r="180">
          <cell r="A180">
            <v>20000116662</v>
          </cell>
          <cell r="B180" t="str">
            <v>Шкаф картотечный ШК-9 формат А6</v>
          </cell>
        </row>
        <row r="182">
          <cell r="A182" t="str">
            <v>Скамейки гардеробные (ЛДСП)</v>
          </cell>
        </row>
        <row r="183">
          <cell r="A183">
            <v>20000119651</v>
          </cell>
          <cell r="B183" t="str">
            <v>Скамья гардеробная  600мм ЛДСП</v>
          </cell>
        </row>
        <row r="184">
          <cell r="A184">
            <v>20000119650</v>
          </cell>
          <cell r="B184" t="str">
            <v>Скамья гардеробная 1000мм ЛДСП красный</v>
          </cell>
        </row>
        <row r="185">
          <cell r="A185">
            <v>20000115179</v>
          </cell>
          <cell r="B185" t="str">
            <v>Скамья гардеробная 1000мм ЛДСП синий</v>
          </cell>
        </row>
        <row r="186">
          <cell r="A186">
            <v>20000119745</v>
          </cell>
          <cell r="B186" t="str">
            <v>Скамья гардеробная 1500мм ЛДСП синий</v>
          </cell>
        </row>
        <row r="187">
          <cell r="A187">
            <v>20000120398</v>
          </cell>
          <cell r="B187" t="str">
            <v>Скамья гардеробная со спинкой 1000мм ЛДСП красный</v>
          </cell>
        </row>
        <row r="188">
          <cell r="A188">
            <v>20000119885</v>
          </cell>
          <cell r="B188" t="str">
            <v>Скамья гардеробная со спинкой 1500мм ЛДСП синий</v>
          </cell>
        </row>
        <row r="189">
          <cell r="A189" t="str">
            <v>Скамейки гардеробные (ЛИПА)</v>
          </cell>
        </row>
        <row r="190">
          <cell r="A190">
            <v>20000112888</v>
          </cell>
          <cell r="B190" t="str">
            <v>Скамья (1500х380х1680)одност. для спорт.раздевалок</v>
          </cell>
        </row>
        <row r="191">
          <cell r="A191">
            <v>20000113802</v>
          </cell>
          <cell r="B191" t="str">
            <v>Скамья (1500х380х1680)одност.+полка головной убор</v>
          </cell>
        </row>
        <row r="192">
          <cell r="A192">
            <v>20000113800</v>
          </cell>
          <cell r="B192" t="str">
            <v>Скамья (1500х380х1680)одност.+полка обувь</v>
          </cell>
        </row>
        <row r="193">
          <cell r="A193">
            <v>20000113799</v>
          </cell>
          <cell r="B193" t="str">
            <v>Скамья (1500х730х1680)двухст. для спорт.раздевалок</v>
          </cell>
        </row>
        <row r="194">
          <cell r="A194">
            <v>20000113803</v>
          </cell>
          <cell r="B194" t="str">
            <v>Скамья (1500х730х1680)двухст.+полка головной убор</v>
          </cell>
        </row>
        <row r="195">
          <cell r="A195">
            <v>20000113801</v>
          </cell>
          <cell r="B195" t="str">
            <v>Скамья (1500х730х1680)двухст.+полка обувь</v>
          </cell>
        </row>
        <row r="196">
          <cell r="A196">
            <v>20000115288</v>
          </cell>
          <cell r="B196" t="str">
            <v>Скамья гардеробная ( 600х350х450)</v>
          </cell>
        </row>
        <row r="197">
          <cell r="A197">
            <v>20000117566</v>
          </cell>
          <cell r="B197" t="str">
            <v>Скамья гардеробная ( 800х350х450)</v>
          </cell>
        </row>
        <row r="198">
          <cell r="A198">
            <v>20000115338</v>
          </cell>
          <cell r="B198" t="str">
            <v>Скамья гардеробная (1000х350х450)</v>
          </cell>
        </row>
        <row r="199">
          <cell r="A199">
            <v>20000116661</v>
          </cell>
          <cell r="B199" t="str">
            <v>Скамья гардеробная (1200х350х450)</v>
          </cell>
        </row>
        <row r="200">
          <cell r="A200">
            <v>20000115339</v>
          </cell>
          <cell r="B200" t="str">
            <v>Скамья гардеробная (1500х350х450)</v>
          </cell>
        </row>
        <row r="201">
          <cell r="A201">
            <v>20000116659</v>
          </cell>
          <cell r="B201" t="str">
            <v>Скамья гардеробная (2000х350х450)</v>
          </cell>
        </row>
        <row r="202">
          <cell r="A202">
            <v>20000113797</v>
          </cell>
          <cell r="B202" t="str">
            <v>Скамья гардеробная со спинкой ( 500х500х850)</v>
          </cell>
        </row>
        <row r="203">
          <cell r="A203">
            <v>20000120377</v>
          </cell>
          <cell r="B203" t="str">
            <v>Скамья гардеробная со спинкой (1000х500х850)</v>
          </cell>
        </row>
        <row r="204">
          <cell r="A204">
            <v>20000119857</v>
          </cell>
          <cell r="B204" t="str">
            <v>Скамья гардеробная со спинкой (1500х500х850)</v>
          </cell>
        </row>
        <row r="205">
          <cell r="A205">
            <v>20000120380</v>
          </cell>
          <cell r="B205" t="str">
            <v>Скамья с отделениями под обувь</v>
          </cell>
        </row>
        <row r="206">
          <cell r="A206" t="str">
            <v>Скамейки гардеробные разборные </v>
          </cell>
        </row>
        <row r="207">
          <cell r="A207">
            <v>20000115217</v>
          </cell>
          <cell r="B207" t="str">
            <v>Скамья гардеробная ( 600х350х450)разборная</v>
          </cell>
        </row>
        <row r="208">
          <cell r="A208">
            <v>20000115219</v>
          </cell>
          <cell r="B208" t="str">
            <v>Скамья гардеробная (1000х350х450)разборная</v>
          </cell>
        </row>
        <row r="209">
          <cell r="A209">
            <v>20000119918</v>
          </cell>
          <cell r="B209" t="str">
            <v>Скамья гардеробная (1200х350х450)разборная</v>
          </cell>
        </row>
        <row r="210">
          <cell r="A210">
            <v>20000115220</v>
          </cell>
          <cell r="B210" t="str">
            <v>Скамья гардеробная (1500х350х450)разборная</v>
          </cell>
        </row>
        <row r="211">
          <cell r="A211" t="str">
            <v>Скамейки гардеробные (МЕТАЛЛ)</v>
          </cell>
        </row>
        <row r="212">
          <cell r="B212" t="str">
            <v>Скамья гардеробная ( 600х350х450) металл. Снято с производства</v>
          </cell>
        </row>
        <row r="213">
          <cell r="A213">
            <v>20000120281</v>
          </cell>
          <cell r="B213" t="str">
            <v>Скамья гардеробная (1000х350х450) металл. Снято с производства</v>
          </cell>
        </row>
        <row r="214">
          <cell r="A214" t="str">
            <v>Банковское оборудование</v>
          </cell>
        </row>
        <row r="215">
          <cell r="A215">
            <v>20000119884</v>
          </cell>
          <cell r="B215" t="str">
            <v>Тележка для денег большая 560х790х800</v>
          </cell>
        </row>
        <row r="216">
          <cell r="A216">
            <v>20000119883</v>
          </cell>
          <cell r="B216" t="str">
            <v>Тележка для денег малая 450х550х600</v>
          </cell>
        </row>
        <row r="217">
          <cell r="A217">
            <v>20000119379</v>
          </cell>
          <cell r="B217" t="str">
            <v>Тележка для денег средняя с двумя крышками 560х730х670</v>
          </cell>
        </row>
        <row r="218">
          <cell r="A218">
            <v>20000118697</v>
          </cell>
          <cell r="B218" t="str">
            <v>Шкаф абонентский 20 ячеек</v>
          </cell>
        </row>
        <row r="219">
          <cell r="A219">
            <v>20000118698</v>
          </cell>
          <cell r="B219" t="str">
            <v>Шкаф абонентский 40 ячеек</v>
          </cell>
        </row>
        <row r="220">
          <cell r="A220" t="str">
            <v>УП-00006083</v>
          </cell>
          <cell r="B220" t="str">
            <v>Шкаф абонентский 60 ячеек</v>
          </cell>
        </row>
        <row r="221">
          <cell r="A221">
            <v>20000118072</v>
          </cell>
          <cell r="B221" t="str">
            <v>Шкаф-модуль для индивид. хранения на 10 ячеек</v>
          </cell>
        </row>
        <row r="222">
          <cell r="A222">
            <v>20000117941</v>
          </cell>
          <cell r="B222" t="str">
            <v>Шкаф-модуль для индивид. хранения на 20 ячеек</v>
          </cell>
        </row>
        <row r="223">
          <cell r="A223" t="str">
            <v>Медицинская мебель прочая</v>
          </cell>
        </row>
        <row r="224">
          <cell r="A224">
            <v>20000116816</v>
          </cell>
          <cell r="B224" t="str">
            <v>Аптечка с замком</v>
          </cell>
        </row>
        <row r="225">
          <cell r="A225">
            <v>20000119692</v>
          </cell>
          <cell r="B225" t="str">
            <v>Банкетка</v>
          </cell>
        </row>
        <row r="226">
          <cell r="A226" t="str">
            <v>УП-00004610</v>
          </cell>
          <cell r="B226" t="str">
            <v>Кушетка</v>
          </cell>
        </row>
        <row r="227">
          <cell r="A227">
            <v>20000119807</v>
          </cell>
          <cell r="B227" t="str">
            <v>Стол 2-х полочный 610х460х880</v>
          </cell>
        </row>
        <row r="228">
          <cell r="A228">
            <v>20000121987</v>
          </cell>
          <cell r="B228" t="str">
            <v>Стол 2-х полочный с полками из нержавеющей стали</v>
          </cell>
        </row>
        <row r="229">
          <cell r="A229">
            <v>20000122851</v>
          </cell>
          <cell r="B229" t="str">
            <v>Стол 3-х полочный</v>
          </cell>
        </row>
        <row r="230">
          <cell r="B230" t="str">
            <v>Стол 3-х полочный с металлическими полками</v>
          </cell>
        </row>
        <row r="231">
          <cell r="A231">
            <v>20000120305</v>
          </cell>
          <cell r="B231" t="str">
            <v>Стол 3-х полочный с полками из нержавеющей стали м</v>
          </cell>
        </row>
        <row r="232">
          <cell r="A232">
            <v>20000121410</v>
          </cell>
          <cell r="B232" t="str">
            <v>Стол для забора крови 450х600х750</v>
          </cell>
        </row>
        <row r="233">
          <cell r="A233">
            <v>20000117977</v>
          </cell>
          <cell r="B233" t="str">
            <v>Стол для массажа</v>
          </cell>
        </row>
        <row r="234">
          <cell r="A234">
            <v>20000121986</v>
          </cell>
          <cell r="B234" t="str">
            <v>Стол манипуляционный с 1-м ящиком</v>
          </cell>
        </row>
        <row r="235">
          <cell r="A235">
            <v>20000122850</v>
          </cell>
          <cell r="B235" t="str">
            <v>Стол манипуляционный с 2-мя ящиками</v>
          </cell>
        </row>
        <row r="236">
          <cell r="A236" t="str">
            <v>00-00000534</v>
          </cell>
          <cell r="B236" t="str">
            <v>Стол манипуляционный с 3-мя ящиками</v>
          </cell>
        </row>
        <row r="237">
          <cell r="A237">
            <v>20000122852</v>
          </cell>
          <cell r="B237" t="str">
            <v>Стол процедурный СП-1</v>
          </cell>
        </row>
        <row r="238">
          <cell r="A238" t="str">
            <v>УП-00004690</v>
          </cell>
          <cell r="B238" t="str">
            <v>Стол процедурный СП-2</v>
          </cell>
        </row>
        <row r="239">
          <cell r="A239">
            <v>20000121988</v>
          </cell>
          <cell r="B239" t="str">
            <v>Стол-тележка с 4-мя ящиками для перевязочной</v>
          </cell>
        </row>
        <row r="240">
          <cell r="A240">
            <v>20000118618</v>
          </cell>
          <cell r="B240" t="str">
            <v>Тумба прикроватная 460х460х800</v>
          </cell>
        </row>
        <row r="241">
          <cell r="B241" t="str">
            <v>Тумба прикроватная передвижная из ЛДСП на металлок</v>
          </cell>
        </row>
        <row r="242">
          <cell r="A242">
            <v>20000120616</v>
          </cell>
          <cell r="B242" t="str">
            <v>Тумба прикроватная с выдвижным ящиком на металлока</v>
          </cell>
        </row>
        <row r="243">
          <cell r="A243">
            <v>20000120561</v>
          </cell>
          <cell r="B243" t="str">
            <v>Ширма (дополнительная секция-2 колеса)</v>
          </cell>
        </row>
        <row r="244">
          <cell r="A244">
            <v>20000120560</v>
          </cell>
          <cell r="B244" t="str">
            <v>Ширма (основная секция-4колеса)</v>
          </cell>
        </row>
        <row r="245">
          <cell r="A245" t="str">
            <v>Шкафы для кабинета врача</v>
          </cell>
        </row>
        <row r="246">
          <cell r="A246" t="str">
            <v>УП-00000470</v>
          </cell>
          <cell r="B246" t="str">
            <v>ШКВ-01 Шкаф для кабинета врача</v>
          </cell>
        </row>
        <row r="247">
          <cell r="B247" t="str">
            <v>ШКВ-02 Шкаф для кабинета врача</v>
          </cell>
        </row>
        <row r="248">
          <cell r="A248" t="str">
            <v>УП-00003203</v>
          </cell>
          <cell r="B248" t="str">
            <v>ШКВ-03 Шкаф для кабинета врача</v>
          </cell>
        </row>
        <row r="249">
          <cell r="A249" t="str">
            <v>УП-00003666</v>
          </cell>
          <cell r="B249" t="str">
            <v>ШКВ-04 Шкаф для кабинета врача</v>
          </cell>
        </row>
        <row r="250">
          <cell r="A250">
            <v>20000122848</v>
          </cell>
          <cell r="B250" t="str">
            <v>ШКВ-05 Шкаф для кабинета врача</v>
          </cell>
        </row>
        <row r="251">
          <cell r="A251">
            <v>20000122897</v>
          </cell>
          <cell r="B251" t="str">
            <v>ШКВ-06 Шкаф-стеллаж для кабинета врача</v>
          </cell>
        </row>
        <row r="252">
          <cell r="A252">
            <v>20000122849</v>
          </cell>
          <cell r="B252" t="str">
            <v>ШКВ-07 Шкаф для кабинета врача</v>
          </cell>
        </row>
        <row r="253">
          <cell r="A253" t="str">
            <v>Шкафы для медикаментов и документации</v>
          </cell>
        </row>
        <row r="254">
          <cell r="A254">
            <v>20000122887</v>
          </cell>
          <cell r="B254" t="str">
            <v>ШМД-01 Шкаф для медикаментов и документации</v>
          </cell>
        </row>
        <row r="255">
          <cell r="B255" t="str">
            <v>ШМД-02 Шкаф для медикаментов и документации</v>
          </cell>
        </row>
        <row r="256">
          <cell r="B256" t="str">
            <v>ШМД-04 Шкаф для медикаментов и документации</v>
          </cell>
        </row>
        <row r="257">
          <cell r="B257" t="str">
            <v>ШМД-05 Шкаф для медикаментов и документации</v>
          </cell>
        </row>
        <row r="258">
          <cell r="B258" t="str">
            <v>ШМД-06 Шкаф для медикаментов и документации</v>
          </cell>
        </row>
        <row r="259">
          <cell r="A259" t="str">
            <v>Шкафы медицинские</v>
          </cell>
        </row>
        <row r="260">
          <cell r="A260">
            <v>20000119806</v>
          </cell>
          <cell r="B260" t="str">
            <v>Шкаф для инструментария и медикаментов (1680*800*380)</v>
          </cell>
        </row>
        <row r="261">
          <cell r="A261">
            <v>20000121150</v>
          </cell>
          <cell r="B261" t="str">
            <v>Шкаф для медикаментов</v>
          </cell>
        </row>
        <row r="262">
          <cell r="A262">
            <v>20000121682</v>
          </cell>
          <cell r="B262" t="str">
            <v>Шкаф для медикаментов одностворчатый</v>
          </cell>
        </row>
        <row r="263">
          <cell r="A263">
            <v>20000119335</v>
          </cell>
          <cell r="B263" t="str">
            <v>Шкаф для медикаментов с ящиками</v>
          </cell>
        </row>
        <row r="264">
          <cell r="A264" t="str">
            <v>УП-00001570</v>
          </cell>
          <cell r="B264" t="str">
            <v>ШММ-1 Шкаф 1-но ств. металл/металл</v>
          </cell>
        </row>
        <row r="265">
          <cell r="A265" t="str">
            <v>УП-00004565</v>
          </cell>
          <cell r="B265" t="str">
            <v>ШММ-1-Р Шкаф 1-но ств. металл/металл с регулируемы</v>
          </cell>
        </row>
        <row r="266">
          <cell r="A266" t="str">
            <v>УП-00004573</v>
          </cell>
          <cell r="B266" t="str">
            <v>ШММ-1-Т Шкаф 1-но ств. металл/металл с трейзером</v>
          </cell>
        </row>
        <row r="267">
          <cell r="A267">
            <v>20000121128</v>
          </cell>
          <cell r="B267" t="str">
            <v>ШММ-1-Т-Р Шкаф 1-но ств. металл/металл с трейзером</v>
          </cell>
        </row>
        <row r="268">
          <cell r="A268" t="str">
            <v>УП-00000647</v>
          </cell>
          <cell r="B268" t="str">
            <v>ШММ-2 Шкаф 2-х ств. металл/металл</v>
          </cell>
        </row>
        <row r="269">
          <cell r="A269" t="str">
            <v>УП-00004566</v>
          </cell>
          <cell r="B269" t="str">
            <v>ШММ-2-Р Шкаф 2-х ств. металл/металл с регулируемым</v>
          </cell>
        </row>
        <row r="270">
          <cell r="A270">
            <v>20000120314</v>
          </cell>
          <cell r="B270" t="str">
            <v>ШММ-2-Р-2-Ц Шкаф 2-х ств. металл/металл с регулиру</v>
          </cell>
        </row>
        <row r="271">
          <cell r="A271">
            <v>20000121586</v>
          </cell>
          <cell r="B271" t="str">
            <v>ШММ-2-Р-4/2 Шкаф 2-х створчатый металл/металл с ре</v>
          </cell>
        </row>
        <row r="272">
          <cell r="A272" t="str">
            <v>УП-00001442</v>
          </cell>
          <cell r="B272" t="str">
            <v>ШММ-2-Т Шкаф 2-х створчатый металл/металл с трейзе</v>
          </cell>
        </row>
        <row r="273">
          <cell r="A273" t="str">
            <v>УП-00004571</v>
          </cell>
          <cell r="B273" t="str">
            <v>ШМС-1 Шкаф 1-но створчатый стекло/металл</v>
          </cell>
        </row>
        <row r="274">
          <cell r="A274" t="str">
            <v>УП-00004570</v>
          </cell>
          <cell r="B274" t="str">
            <v>ШМС-1-А Шкаф 1-но створчатый стекло/металл в алюми</v>
          </cell>
        </row>
        <row r="275">
          <cell r="A275" t="str">
            <v>УП-00004564</v>
          </cell>
          <cell r="B275" t="str">
            <v>ШМС-1-Р Шкаф 1-но створчатый стекло/металл с регул</v>
          </cell>
        </row>
        <row r="276">
          <cell r="A276" t="str">
            <v>УП-00004572</v>
          </cell>
          <cell r="B276" t="str">
            <v>ШМС-1-Т Шкаф 1-но створчатый стекло/металл с трейз</v>
          </cell>
        </row>
        <row r="277">
          <cell r="A277" t="str">
            <v>УП-00004567</v>
          </cell>
          <cell r="B277" t="str">
            <v>ШМС-2 Шкаф 2-х створчатый стекло/металл</v>
          </cell>
        </row>
        <row r="278">
          <cell r="A278" t="str">
            <v>УП-00004569</v>
          </cell>
          <cell r="B278" t="str">
            <v>ШМС-2-А Шкаф 2-х створчатый стекло/металл в алюмин</v>
          </cell>
        </row>
        <row r="279">
          <cell r="A279">
            <v>20000119600</v>
          </cell>
          <cell r="B279" t="str">
            <v>ШМС-2-А-Р Шкаф 2-х створчатый стекло/металл в алюм</v>
          </cell>
        </row>
        <row r="280">
          <cell r="A280">
            <v>20000121109</v>
          </cell>
          <cell r="B280" t="str">
            <v>ШМС-2-А-Р-2 Шкаф 2-х створчатый стекло/металл в ал</v>
          </cell>
        </row>
        <row r="281">
          <cell r="A281" t="str">
            <v>УП-00004563</v>
          </cell>
          <cell r="B281" t="str">
            <v>ШМС-2-Р Шкаф 2-х створчатый стекло/металл с регули</v>
          </cell>
        </row>
        <row r="282">
          <cell r="A282">
            <v>20000119378</v>
          </cell>
          <cell r="B282" t="str">
            <v>ШМС-2-Р-2 Шкаф 2-х створчатый стекло/металл с регу</v>
          </cell>
        </row>
        <row r="283">
          <cell r="A283">
            <v>20000121590</v>
          </cell>
          <cell r="B283" t="str">
            <v>ШМС-2-Р-2-Ц Шкаф 2-х ств. стекло/металл с регулиру</v>
          </cell>
        </row>
        <row r="284">
          <cell r="A284">
            <v>20000122606</v>
          </cell>
          <cell r="B284" t="str">
            <v>ШМС-2-Р-4/2 Шкаф 2-х ств. стекло/металл с регулиру</v>
          </cell>
        </row>
        <row r="285">
          <cell r="A285" t="str">
            <v>УП-00004568</v>
          </cell>
          <cell r="B285" t="str">
            <v>ШМС-2-Т Шкаф 2-х створчатый стекло/металл с трейзе</v>
          </cell>
        </row>
        <row r="286">
          <cell r="A286">
            <v>20000119454</v>
          </cell>
          <cell r="B286" t="str">
            <v>ШМС-2-Т-А-Р-2 Шкаф 2-х створчатый с трейзером в ал</v>
          </cell>
        </row>
        <row r="287">
          <cell r="A287">
            <v>20000121978</v>
          </cell>
          <cell r="B287" t="str">
            <v>ШСС-1 Шкаф 1-но створчатый стекло/стекло</v>
          </cell>
        </row>
        <row r="288">
          <cell r="A288">
            <v>20000121036</v>
          </cell>
          <cell r="B288" t="str">
            <v>ШСС-2 Шкаф 2-х створчатый стекло/стекло</v>
          </cell>
        </row>
        <row r="289">
          <cell r="A289" t="str">
            <v>Шкафы медицинские РАЗБОРНЫЕ серии RM</v>
          </cell>
        </row>
        <row r="290">
          <cell r="B290" t="str">
            <v>RM-01 (стекло/металл) Шкаф медицинский разборный</v>
          </cell>
        </row>
        <row r="291">
          <cell r="B291" t="str">
            <v>RM-02 (стекло/металл) Шкаф медицинский разборный</v>
          </cell>
        </row>
        <row r="292">
          <cell r="B292" t="str">
            <v>RM-03 (металл/металл) Шкаф медицинский разборный</v>
          </cell>
        </row>
        <row r="293">
          <cell r="B293" t="str">
            <v>RM-04 (металл/металл) Шкаф медицинский разборный</v>
          </cell>
        </row>
        <row r="294">
          <cell r="A294" t="str">
            <v>Шкафы палатные</v>
          </cell>
        </row>
        <row r="295">
          <cell r="B295" t="str">
            <v>ШП-01 Шкаф палатный</v>
          </cell>
        </row>
        <row r="296">
          <cell r="A296">
            <v>20000122060</v>
          </cell>
          <cell r="B296" t="str">
            <v>ШП-02 Шкаф палатный</v>
          </cell>
        </row>
        <row r="297">
          <cell r="A297">
            <v>20000122061</v>
          </cell>
          <cell r="B297" t="str">
            <v>ШП-03 Шкаф палатный</v>
          </cell>
        </row>
        <row r="298">
          <cell r="A298" t="str">
            <v>Шкафы для документов и справочной литературы</v>
          </cell>
        </row>
        <row r="299">
          <cell r="A299" t="str">
            <v>УП-00000305</v>
          </cell>
          <cell r="B299" t="str">
            <v>ШД-01 Шкаф для документов и справочной литературы</v>
          </cell>
        </row>
        <row r="300">
          <cell r="A300" t="str">
            <v>УП-00000306</v>
          </cell>
          <cell r="B300" t="str">
            <v>ШД-02 Шкаф для документов и справочной литературы</v>
          </cell>
        </row>
        <row r="301">
          <cell r="A301" t="str">
            <v>УП-00000307</v>
          </cell>
          <cell r="B301" t="str">
            <v>ШД-03 Шкаф для документов и справочной литературы</v>
          </cell>
        </row>
        <row r="302">
          <cell r="A302" t="str">
            <v>Шкафы для одежды и обуви</v>
          </cell>
        </row>
        <row r="303">
          <cell r="A303">
            <v>20000121118</v>
          </cell>
          <cell r="B303" t="str">
            <v>Подставка под шкаф 600х500х300</v>
          </cell>
        </row>
        <row r="304">
          <cell r="A304">
            <v>20000119457</v>
          </cell>
          <cell r="B304" t="str">
            <v>Подставка под шкаф 800х500х300</v>
          </cell>
        </row>
        <row r="305">
          <cell r="A305">
            <v>20000116671</v>
          </cell>
          <cell r="B305" t="str">
            <v>Подставка со скамьей под шкаф на 600 (верх дерево)</v>
          </cell>
        </row>
        <row r="306">
          <cell r="A306">
            <v>20000120455</v>
          </cell>
          <cell r="B306" t="str">
            <v>Подставка со скамьей под шкаф на 600 (верх ЛДСП)</v>
          </cell>
        </row>
        <row r="307">
          <cell r="A307">
            <v>20000120454</v>
          </cell>
          <cell r="B307" t="str">
            <v>Подставка со скамьей под шкаф на 600 (верх металл)</v>
          </cell>
        </row>
        <row r="308">
          <cell r="A308">
            <v>20000112664</v>
          </cell>
          <cell r="B308" t="str">
            <v>Подставка со скамьей под шкаф на 800 (верх дерево)</v>
          </cell>
        </row>
        <row r="309">
          <cell r="A309">
            <v>20000120456</v>
          </cell>
          <cell r="B309" t="str">
            <v>Подставка со скамьей под шкаф на 800 (верх ЛДСП)</v>
          </cell>
        </row>
        <row r="310">
          <cell r="B310" t="str">
            <v>Подставка со скамьей под шкаф на 800 (верх металл)</v>
          </cell>
        </row>
        <row r="311">
          <cell r="A311">
            <v>20000120334</v>
          </cell>
          <cell r="B311" t="str">
            <v>Шкаф для обуви с 3-мя откидными ящиками</v>
          </cell>
        </row>
        <row r="312">
          <cell r="A312">
            <v>20000120381</v>
          </cell>
          <cell r="B312" t="str">
            <v>Шкаф для обуви с 4-мя откидными ящиками</v>
          </cell>
        </row>
        <row r="313">
          <cell r="A313">
            <v>20000120382</v>
          </cell>
          <cell r="B313" t="str">
            <v>Шкаф для обуви с 5-ю откидными ящиками</v>
          </cell>
        </row>
        <row r="314">
          <cell r="A314">
            <v>20000119818</v>
          </cell>
          <cell r="B314" t="str">
            <v>Шкаф для одежды 1-но ств. 1750х300х500</v>
          </cell>
        </row>
        <row r="315">
          <cell r="B315" t="str">
            <v>Шкаф для одежды 1-но ств. 1860х400х500</v>
          </cell>
        </row>
        <row r="316">
          <cell r="B316" t="str">
            <v>Шкаф для одежды 1-но ств. на 2 отделения 1860х400х500</v>
          </cell>
        </row>
        <row r="317">
          <cell r="A317">
            <v>20000120265</v>
          </cell>
          <cell r="B317" t="str">
            <v>Шкаф для одежды 2-х ств. 1750х600х500</v>
          </cell>
        </row>
        <row r="318">
          <cell r="A318">
            <v>20000117613</v>
          </cell>
          <cell r="B318" t="str">
            <v>Шкаф для одежды 2-х ств. с доп.ящиком 2100х600х500</v>
          </cell>
        </row>
        <row r="319">
          <cell r="A319">
            <v>20000118149</v>
          </cell>
          <cell r="B319" t="str">
            <v>Шкаф для одежды 2-х ств.с наклонной крышей 2000х600x500</v>
          </cell>
        </row>
        <row r="320">
          <cell r="A320">
            <v>20000121119</v>
          </cell>
          <cell r="B320" t="str">
            <v>Шкаф для одежды 2-х ств.с наклонной крышей 2000х800x500</v>
          </cell>
        </row>
        <row r="321">
          <cell r="B321" t="str">
            <v>Шкаф для одежды 2-х ств.с полкой под обувь 1860х800x500</v>
          </cell>
        </row>
        <row r="322">
          <cell r="A322">
            <v>20000119332</v>
          </cell>
          <cell r="B322" t="str">
            <v>Шкаф для одежды 4-х ств. 1750х1200х500мм</v>
          </cell>
        </row>
        <row r="323">
          <cell r="A323" t="str">
            <v>Шкафы материальные</v>
          </cell>
        </row>
        <row r="324">
          <cell r="A324" t="str">
            <v>00-00000686</v>
          </cell>
          <cell r="B324" t="str">
            <v>ШМ-01 Шкаф материальный</v>
          </cell>
        </row>
        <row r="325">
          <cell r="A325">
            <v>20000121315</v>
          </cell>
          <cell r="B325" t="str">
            <v>ШМ-02 Шкаф материальный</v>
          </cell>
        </row>
        <row r="326">
          <cell r="A326" t="str">
            <v>ШКАФЫ КОМПЬЮТЕРНЫЕ</v>
          </cell>
        </row>
        <row r="327">
          <cell r="A327">
            <v>20000120366</v>
          </cell>
          <cell r="B327" t="str">
            <v>Тележка для хранения и зарядки ноутбуков (для 30 ноутбуков)</v>
          </cell>
        </row>
        <row r="328">
          <cell r="A328" t="str">
            <v>121648</v>
          </cell>
          <cell r="B328" t="str">
            <v>Шкаф компьютерный под ЖК монитор</v>
          </cell>
        </row>
        <row r="329">
          <cell r="A329" t="str">
            <v>Шкафы оружейные</v>
          </cell>
        </row>
        <row r="330">
          <cell r="A330">
            <v>20000117987</v>
          </cell>
          <cell r="B330" t="str">
            <v>Ложементы АК</v>
          </cell>
        </row>
        <row r="331">
          <cell r="A331">
            <v>20000119420</v>
          </cell>
          <cell r="B331" t="str">
            <v>Пирамида Шкаф для оружейных комнат</v>
          </cell>
        </row>
        <row r="332">
          <cell r="B332" t="str">
            <v>ШО-3 Шкаф оружейный</v>
          </cell>
        </row>
        <row r="333">
          <cell r="A333">
            <v>20000120106</v>
          </cell>
          <cell r="B333" t="str">
            <v>ШО-5 Шкаф оружейный</v>
          </cell>
        </row>
        <row r="334">
          <cell r="A334">
            <v>20000118339</v>
          </cell>
          <cell r="B334" t="str">
            <v>ШОК-1 Шкаф оружейный</v>
          </cell>
        </row>
        <row r="335">
          <cell r="A335">
            <v>20000117756</v>
          </cell>
          <cell r="B335" t="str">
            <v>ШОК-2 Шкаф оружейный</v>
          </cell>
        </row>
        <row r="336">
          <cell r="A336">
            <v>20000118740</v>
          </cell>
          <cell r="B336" t="str">
            <v>ШОК-3 Шкаф оружейный</v>
          </cell>
        </row>
        <row r="337">
          <cell r="A337">
            <v>20000118409</v>
          </cell>
          <cell r="B337" t="str">
            <v>ШОК-4 Шкаф оружейный</v>
          </cell>
        </row>
        <row r="338">
          <cell r="A338">
            <v>20000117754</v>
          </cell>
          <cell r="B338" t="str">
            <v>ШОК-6 Шкаф оружейный</v>
          </cell>
        </row>
        <row r="339">
          <cell r="A339">
            <v>20000121365</v>
          </cell>
          <cell r="B339" t="str">
            <v>ШОК-7 Шкаф оружейный</v>
          </cell>
        </row>
        <row r="340">
          <cell r="A340" t="str">
            <v>Прочее</v>
          </cell>
        </row>
        <row r="341">
          <cell r="A341">
            <v>20000118098</v>
          </cell>
          <cell r="B341" t="str">
            <v>Тумба инструментальная передвижная Тип-1</v>
          </cell>
        </row>
        <row r="342">
          <cell r="A342">
            <v>20000120651</v>
          </cell>
          <cell r="B342" t="str">
            <v>Тумба инструментальная передвижная Тип-2</v>
          </cell>
        </row>
        <row r="343">
          <cell r="A343">
            <v>20000118234</v>
          </cell>
          <cell r="B343" t="str">
            <v>Тумба инструментальная ТИ-1 (1120х550х500)</v>
          </cell>
        </row>
        <row r="344">
          <cell r="A344">
            <v>20000120259</v>
          </cell>
          <cell r="B344" t="str">
            <v>Тумба прикроватная передвижная</v>
          </cell>
        </row>
        <row r="345">
          <cell r="A345">
            <v>20000119283</v>
          </cell>
          <cell r="B345" t="str">
            <v>Тумба с 3-мя замками</v>
          </cell>
        </row>
        <row r="346">
          <cell r="B346" t="str">
            <v>Тумба с 5 ящиками (на колесиках), 630х450х500 мм</v>
          </cell>
        </row>
        <row r="347">
          <cell r="A347">
            <v>20000119617</v>
          </cell>
          <cell r="B347" t="str">
            <v>Тумба с разными ящиками 630х450х500</v>
          </cell>
        </row>
        <row r="348">
          <cell r="A348">
            <v>20000117986</v>
          </cell>
          <cell r="B348" t="str">
            <v>Тумба центральный замок, тел.</v>
          </cell>
        </row>
        <row r="349">
          <cell r="A349">
            <v>20000117246</v>
          </cell>
          <cell r="B349" t="str">
            <v>Шкаф архивно-складской на 24 отделения</v>
          </cell>
        </row>
        <row r="350">
          <cell r="A350">
            <v>20000117985</v>
          </cell>
          <cell r="B350" t="str">
            <v>Шкаф архивно-складской на 30 отделений</v>
          </cell>
        </row>
        <row r="351">
          <cell r="A351">
            <v>20000117949</v>
          </cell>
          <cell r="B351" t="str">
            <v>Шкаф архивно-складской на 35 отделений</v>
          </cell>
        </row>
        <row r="352">
          <cell r="A352">
            <v>20000117950</v>
          </cell>
          <cell r="B352" t="str">
            <v>Шкаф архивно-складской на 40 отделений</v>
          </cell>
        </row>
        <row r="353">
          <cell r="A353">
            <v>20000117371</v>
          </cell>
          <cell r="B353" t="str">
            <v>Шкаф для 2-х газовых баллонов (700х390х1600)</v>
          </cell>
        </row>
        <row r="354">
          <cell r="B354" t="str">
            <v>Шкаф для 3-х газовых баллонов (1050х390х1600)</v>
          </cell>
        </row>
        <row r="355">
          <cell r="A355">
            <v>20000117375</v>
          </cell>
          <cell r="B355" t="str">
            <v>Шкаф для уборочного инвентаря 1750х500х600</v>
          </cell>
        </row>
        <row r="356">
          <cell r="A356">
            <v>20000118420</v>
          </cell>
          <cell r="B356" t="str">
            <v>Шкаф для уборочного инвентаря 1750х500х800</v>
          </cell>
        </row>
        <row r="357">
          <cell r="A357">
            <v>20000119019</v>
          </cell>
          <cell r="B357" t="str">
            <v>Шкаф для хозяйственного инвентаря 1750х500х400</v>
          </cell>
        </row>
        <row r="358">
          <cell r="A358">
            <v>20000120284</v>
          </cell>
          <cell r="B358" t="str">
            <v>Шкаф для школьных и дошкольных учреждений</v>
          </cell>
        </row>
        <row r="359">
          <cell r="A359">
            <v>20000120693</v>
          </cell>
          <cell r="B359" t="str">
            <v>Шкаф инструментальный 1820х820х450 (на 30 ящиков)</v>
          </cell>
        </row>
        <row r="360">
          <cell r="A360">
            <v>20000121114</v>
          </cell>
          <cell r="B360" t="str">
            <v>Шкаф офисный для документов</v>
          </cell>
        </row>
        <row r="361">
          <cell r="A361">
            <v>20000124243</v>
          </cell>
          <cell r="B361" t="str">
            <v>Шкаф для хоз. инвентаря 2-х створчатый</v>
          </cell>
        </row>
        <row r="362">
          <cell r="B362" t="str">
            <v>Индивидуальный шкаф кассира на 2 ячейки</v>
          </cell>
        </row>
        <row r="363">
          <cell r="B363" t="str">
            <v>Индивидуальный шкаф кассира на 4 ячейки</v>
          </cell>
        </row>
        <row r="364">
          <cell r="B364" t="str">
            <v>Индивидуальный шкаф кассира на 6 ячеек</v>
          </cell>
        </row>
        <row r="365">
          <cell r="B365" t="str">
            <v>Шкаф для одежды на подставке с деревянной скамьей 2-х створчатый</v>
          </cell>
        </row>
        <row r="366">
          <cell r="B366" t="str">
            <v>КМК</v>
          </cell>
        </row>
        <row r="367">
          <cell r="A367">
            <v>20000119146</v>
          </cell>
          <cell r="B367" t="str">
            <v>Комплект ШСО</v>
          </cell>
        </row>
        <row r="368">
          <cell r="A368">
            <v>20000121975</v>
          </cell>
          <cell r="B368" t="str">
            <v>Комплект ШСО/600</v>
          </cell>
        </row>
        <row r="369">
          <cell r="A369">
            <v>20000119165</v>
          </cell>
          <cell r="B369" t="str">
            <v>Комплект ШСО2000/4</v>
          </cell>
        </row>
        <row r="370">
          <cell r="A370" t="str">
            <v>УП-00005004          </v>
          </cell>
          <cell r="B370" t="str">
            <v>Комплект ШСМ 22</v>
          </cell>
        </row>
        <row r="371">
          <cell r="A371" t="str">
            <v>УП-00005006          </v>
          </cell>
          <cell r="B371" t="str">
            <v>Комплект ШСМ 22/600</v>
          </cell>
        </row>
        <row r="372">
          <cell r="A372">
            <v>20000119168</v>
          </cell>
          <cell r="B372" t="str">
            <v>Модуль сушильный для обуви Союз-10 (Россия)</v>
          </cell>
        </row>
        <row r="373">
          <cell r="A373">
            <v>20000119169</v>
          </cell>
          <cell r="B373" t="str">
            <v>Модуль сушильный для обуви Союз-20 (Россия)</v>
          </cell>
        </row>
        <row r="374">
          <cell r="A374">
            <v>20000119171</v>
          </cell>
          <cell r="B374" t="str">
            <v>Подставка под модуль сушильный Союз-10</v>
          </cell>
        </row>
        <row r="375">
          <cell r="A375">
            <v>20000119170</v>
          </cell>
          <cell r="B375" t="str">
            <v>Подставка под модуль сушильный Союз-20</v>
          </cell>
        </row>
        <row r="376">
          <cell r="A376">
            <v>20000119147</v>
          </cell>
          <cell r="B376" t="str">
            <v>Подставка ШСО-2000</v>
          </cell>
        </row>
        <row r="377">
          <cell r="A377">
            <v>20000119166</v>
          </cell>
          <cell r="B377" t="str">
            <v>Подставка ШСО-2000/4</v>
          </cell>
        </row>
        <row r="378">
          <cell r="A378">
            <v>20000119160</v>
          </cell>
          <cell r="B378" t="str">
            <v>Подставка ШСО-22м</v>
          </cell>
        </row>
        <row r="379">
          <cell r="A379">
            <v>20000121974</v>
          </cell>
          <cell r="B379" t="str">
            <v>Подставка ШСО-22м/600</v>
          </cell>
        </row>
        <row r="380">
          <cell r="A380" t="str">
            <v>УП-00005005          </v>
          </cell>
          <cell r="B380" t="str">
            <v>Подставка ШСМ 22</v>
          </cell>
        </row>
        <row r="381">
          <cell r="A381" t="str">
            <v>УП-00005007          </v>
          </cell>
          <cell r="B381" t="str">
            <v>Подставка ШСМ 22/600</v>
          </cell>
        </row>
        <row r="382">
          <cell r="A382">
            <v>20000120073</v>
          </cell>
          <cell r="B382" t="str">
            <v>Сушильная панель для обуви Союз-10-КОМПЛЕКТ</v>
          </cell>
        </row>
        <row r="383">
          <cell r="A383">
            <v>20000120156</v>
          </cell>
          <cell r="B383" t="str">
            <v>Сушильная панель для обуви Союз-20-КОМПЛЕКТ</v>
          </cell>
        </row>
        <row r="384">
          <cell r="A384">
            <v>20000118809</v>
          </cell>
          <cell r="B384" t="str">
            <v>Шкаф сушильный HotStorm (Россия)</v>
          </cell>
        </row>
        <row r="385">
          <cell r="A385">
            <v>20000117888</v>
          </cell>
          <cell r="B385" t="str">
            <v>Шкаф сушильный ШСО-2000 (Россия)-КОМПЛЕКТ</v>
          </cell>
        </row>
        <row r="386">
          <cell r="A386">
            <v>20000119325</v>
          </cell>
          <cell r="B386" t="str">
            <v>Шкаф сушильный ШСО-2000/4 (Россия)-КОМПЛЕКТ</v>
          </cell>
        </row>
        <row r="387">
          <cell r="A387">
            <v>20000118960</v>
          </cell>
          <cell r="B387" t="str">
            <v>Шкаф сушильный ШСО-22М в комплекте с подставкой-Комплект</v>
          </cell>
        </row>
        <row r="388">
          <cell r="A388">
            <v>20000121883</v>
          </cell>
          <cell r="B388" t="str">
            <v>Шкаф сушильный ШСО22м/600-КОМПЛЕКТ</v>
          </cell>
        </row>
        <row r="389">
          <cell r="A389" t="str">
            <v>УП-00002049</v>
          </cell>
          <cell r="B389" t="str">
            <v>Шкаф сушильный Kidbox 5</v>
          </cell>
        </row>
        <row r="390">
          <cell r="A390" t="str">
            <v>УП-00000072</v>
          </cell>
          <cell r="B390" t="str">
            <v>RANGER 8</v>
          </cell>
        </row>
        <row r="391">
          <cell r="A391" t="str">
            <v>УП-00004817</v>
          </cell>
          <cell r="B391" t="str">
            <v>RANGER 5</v>
          </cell>
        </row>
        <row r="392">
          <cell r="A392" t="str">
            <v>УП-00006674          </v>
          </cell>
          <cell r="B392" t="str">
            <v>Шкаф сушильный ШСМ 22</v>
          </cell>
        </row>
        <row r="393">
          <cell r="A393" t="str">
            <v>УП-00006675          </v>
          </cell>
          <cell r="B393" t="str">
            <v>Шкаф сушильный ШСМ 22/600</v>
          </cell>
        </row>
        <row r="394">
          <cell r="B394" t="str">
            <v>Тепловентилятор Delta D-2002</v>
          </cell>
        </row>
        <row r="395">
          <cell r="B395" t="str">
            <v>МеталлКомплект</v>
          </cell>
        </row>
        <row r="396">
          <cell r="A396">
            <v>20000117016</v>
          </cell>
          <cell r="B396" t="str">
            <v>Почтовый ящик КП-4</v>
          </cell>
        </row>
        <row r="397">
          <cell r="A397">
            <v>20000117017</v>
          </cell>
          <cell r="B397" t="str">
            <v>Почтовый ящик КП-5</v>
          </cell>
        </row>
        <row r="398">
          <cell r="A398">
            <v>20000119114</v>
          </cell>
          <cell r="B398" t="str">
            <v>Почтовый ящик КП-6</v>
          </cell>
        </row>
        <row r="399">
          <cell r="A399">
            <v>20000119115</v>
          </cell>
          <cell r="B399" t="str">
            <v>Почтовый ящик КП-8</v>
          </cell>
        </row>
        <row r="400">
          <cell r="B400" t="str">
            <v>ШУЛЕНИН</v>
          </cell>
        </row>
        <row r="401">
          <cell r="A401" t="str">
            <v>Шкафы оружейные Д,БП</v>
          </cell>
        </row>
        <row r="402">
          <cell r="A402">
            <v>20000117905</v>
          </cell>
          <cell r="B402" t="str">
            <v>БП-1Е Шкаф пистолетный</v>
          </cell>
        </row>
        <row r="403">
          <cell r="A403">
            <v>20000116415</v>
          </cell>
          <cell r="B403" t="str">
            <v>БП-2 Шкаф пистолетный</v>
          </cell>
        </row>
        <row r="405">
          <cell r="A405">
            <v>20000118620</v>
          </cell>
          <cell r="B405" t="str">
            <v>Г-1Е Шкаф</v>
          </cell>
        </row>
        <row r="406">
          <cell r="A406">
            <v>20000116541</v>
          </cell>
          <cell r="B406" t="str">
            <v>Д-1Е Шкаф оружейный</v>
          </cell>
        </row>
        <row r="407">
          <cell r="A407">
            <v>20000116542</v>
          </cell>
          <cell r="B407" t="str">
            <v>Д-2Е Шкаф оружейный</v>
          </cell>
        </row>
        <row r="408">
          <cell r="A408">
            <v>20000116543</v>
          </cell>
          <cell r="B408" t="str">
            <v>Д-3Е Шкаф оружейный</v>
          </cell>
        </row>
        <row r="409">
          <cell r="A409">
            <v>20000116544</v>
          </cell>
          <cell r="B409" t="str">
            <v>Д-4Е Шкаф оружейный</v>
          </cell>
        </row>
        <row r="410">
          <cell r="A410">
            <v>20000116545</v>
          </cell>
          <cell r="B410" t="str">
            <v>Д-5Е Шкаф оружейный</v>
          </cell>
        </row>
        <row r="411">
          <cell r="A411">
            <v>20000116546</v>
          </cell>
          <cell r="B411" t="str">
            <v>Д-6Е Шкаф оружейный</v>
          </cell>
        </row>
        <row r="412">
          <cell r="A412">
            <v>20000116547</v>
          </cell>
          <cell r="B412" t="str">
            <v>Д-7Е Шкаф оружейный</v>
          </cell>
        </row>
        <row r="414">
          <cell r="A414">
            <v>20000115084</v>
          </cell>
          <cell r="B414" t="str">
            <v>О-1 Шкаф оружейный</v>
          </cell>
        </row>
        <row r="415">
          <cell r="A415">
            <v>20000117236</v>
          </cell>
          <cell r="B415" t="str">
            <v>О-23М Шкаф оружейный</v>
          </cell>
        </row>
        <row r="416">
          <cell r="A416">
            <v>20000118432</v>
          </cell>
          <cell r="B416" t="str">
            <v>О-33м Шкаф оружейный</v>
          </cell>
        </row>
        <row r="417">
          <cell r="A417">
            <v>20000118824</v>
          </cell>
          <cell r="B417" t="str">
            <v>О-43 Шкаф оружейный</v>
          </cell>
        </row>
        <row r="418">
          <cell r="A418">
            <v>20000117755</v>
          </cell>
          <cell r="B418" t="str">
            <v>О-53 Шкаф оружейный</v>
          </cell>
        </row>
        <row r="420">
          <cell r="A420">
            <v>20000120093</v>
          </cell>
          <cell r="B420" t="str">
            <v>ОШ-10АКМ-65ПУ без подставок Шкаф оружейный</v>
          </cell>
        </row>
        <row r="421">
          <cell r="A421">
            <v>20000120095</v>
          </cell>
          <cell r="B421" t="str">
            <v>ОШ-10ПУ без подставок Шкаф оружейный</v>
          </cell>
        </row>
        <row r="422">
          <cell r="A422">
            <v>20000120098</v>
          </cell>
          <cell r="B422" t="str">
            <v>ОШ-130ПУ без подставок Шкаф оружейный</v>
          </cell>
        </row>
        <row r="423">
          <cell r="A423">
            <v>20000117976</v>
          </cell>
          <cell r="B423" t="str">
            <v>ОШ-163А Шкаф оружейный</v>
          </cell>
        </row>
        <row r="424">
          <cell r="A424">
            <v>20000120094</v>
          </cell>
          <cell r="B424" t="str">
            <v>ОШ-20 АКСУ-39ПУ без подставок Шкаф оружейный</v>
          </cell>
        </row>
        <row r="425">
          <cell r="A425">
            <v>20000116451</v>
          </cell>
          <cell r="B425" t="str">
            <v>ОШ-24 Кедр Шкаф оружейный</v>
          </cell>
        </row>
        <row r="426">
          <cell r="A426">
            <v>20000120096</v>
          </cell>
          <cell r="B426" t="str">
            <v>ОШ-40ПУ без подставок Шкаф оружейный</v>
          </cell>
        </row>
        <row r="427">
          <cell r="A427">
            <v>20000120097</v>
          </cell>
          <cell r="B427" t="str">
            <v>ОШ-72ПУ без подставок Шкаф оружейный</v>
          </cell>
        </row>
        <row r="428">
          <cell r="A428">
            <v>20000119069</v>
          </cell>
          <cell r="B428" t="str">
            <v>ОШ-ПБ-1(ОШ-160ПМ) без ложементов Шкаф оружейный</v>
          </cell>
        </row>
        <row r="430">
          <cell r="A430">
            <v>20000116407</v>
          </cell>
          <cell r="B430" t="str">
            <v>С-22 Сейф оружейный</v>
          </cell>
        </row>
        <row r="431">
          <cell r="A431">
            <v>20000115398</v>
          </cell>
          <cell r="B431" t="str">
            <v>ШП-1 Шкаф пистолетный</v>
          </cell>
        </row>
        <row r="432">
          <cell r="A432">
            <v>20000116405</v>
          </cell>
          <cell r="B432" t="str">
            <v>ШП-2 Шкаф пистолетный</v>
          </cell>
        </row>
        <row r="434">
          <cell r="A434">
            <v>20000120274</v>
          </cell>
          <cell r="B434" t="str">
            <v>Зажим для инструментов</v>
          </cell>
        </row>
        <row r="435">
          <cell r="A435">
            <v>20000119743</v>
          </cell>
          <cell r="B435" t="str">
            <v>Колодки резиновые КР 16х9 (ПМ)</v>
          </cell>
        </row>
        <row r="436">
          <cell r="A436">
            <v>20000118342</v>
          </cell>
          <cell r="B436" t="str">
            <v>Колодки резиновые КР 30х5,45(7Н6) АК</v>
          </cell>
        </row>
        <row r="437">
          <cell r="B437" t="str">
            <v>Ложемент ПМ (черный)-Поставщик Шуленин</v>
          </cell>
        </row>
        <row r="438">
          <cell r="B438" t="str">
            <v>Пластмассовая колодка под патроны к пистолету ПМ</v>
          </cell>
        </row>
        <row r="439">
          <cell r="B439" t="str">
            <v>Подставка под ПМ (серая)</v>
          </cell>
        </row>
        <row r="440">
          <cell r="A440">
            <v>20000118314</v>
          </cell>
          <cell r="B440" t="str">
            <v>Подставка под ПМ (черная) 2 части</v>
          </cell>
        </row>
        <row r="441">
          <cell r="A441">
            <v>20000119917</v>
          </cell>
          <cell r="B441" t="str">
            <v>Подставка под ПЯ</v>
          </cell>
        </row>
        <row r="442">
          <cell r="A442">
            <v>20000116428</v>
          </cell>
          <cell r="B442" t="str">
            <v>Пулеулавливатель Дельта</v>
          </cell>
        </row>
        <row r="443">
          <cell r="A443">
            <v>20000116449</v>
          </cell>
          <cell r="B443" t="str">
            <v>СО-2 Шкаф оружейный</v>
          </cell>
        </row>
        <row r="444">
          <cell r="A444">
            <v>20000116461</v>
          </cell>
          <cell r="B444" t="str">
            <v>СО-4 Шкаф оружейный</v>
          </cell>
        </row>
        <row r="445">
          <cell r="A445">
            <v>20000120581</v>
          </cell>
          <cell r="B445" t="str">
            <v>СО-6 Шкаф оружейный</v>
          </cell>
        </row>
        <row r="446">
          <cell r="B446" t="str">
            <v>ОНИКС</v>
          </cell>
        </row>
        <row r="447">
          <cell r="A447" t="str">
            <v>Сейфы "SAFEtronics" Словакия</v>
          </cell>
        </row>
        <row r="448">
          <cell r="A448" t="str">
            <v>Взломостойкие 0 класса</v>
          </cell>
        </row>
        <row r="449">
          <cell r="A449">
            <v>20000118905</v>
          </cell>
          <cell r="B449" t="str">
            <v>Сейф NTL  24M</v>
          </cell>
        </row>
        <row r="450">
          <cell r="A450">
            <v>20000118906</v>
          </cell>
          <cell r="B450" t="str">
            <v>Сейф NTL  24MЕ</v>
          </cell>
        </row>
        <row r="451">
          <cell r="A451">
            <v>20000118907</v>
          </cell>
          <cell r="B451" t="str">
            <v>Сейф NTL  40M</v>
          </cell>
        </row>
        <row r="452">
          <cell r="A452">
            <v>20000121511</v>
          </cell>
          <cell r="B452" t="str">
            <v>Сейф NTL  40ME/62MEs</v>
          </cell>
        </row>
        <row r="453">
          <cell r="A453">
            <v>20000120450</v>
          </cell>
          <cell r="B453" t="str">
            <v>Сейф NTL  40Ms</v>
          </cell>
        </row>
        <row r="454">
          <cell r="A454">
            <v>20000118908</v>
          </cell>
          <cell r="B454" t="str">
            <v>Сейф NTL  40MЕ</v>
          </cell>
        </row>
        <row r="455">
          <cell r="A455">
            <v>20000120451</v>
          </cell>
          <cell r="B455" t="str">
            <v>Сейф NTL  40MЕs</v>
          </cell>
        </row>
        <row r="456">
          <cell r="A456">
            <v>20000118909</v>
          </cell>
          <cell r="B456" t="str">
            <v>Сейф NTL  62Ms</v>
          </cell>
        </row>
        <row r="457">
          <cell r="A457">
            <v>20000118913</v>
          </cell>
          <cell r="B457" t="str">
            <v>Сейф NTL  62Ms/62Ms</v>
          </cell>
        </row>
        <row r="458">
          <cell r="A458">
            <v>20000118910</v>
          </cell>
          <cell r="B458" t="str">
            <v>Сейф NTL  62MЕs</v>
          </cell>
        </row>
        <row r="459">
          <cell r="A459">
            <v>20000118914</v>
          </cell>
          <cell r="B459" t="str">
            <v>Сейф NTL  62MЕs/62MЕs</v>
          </cell>
        </row>
        <row r="460">
          <cell r="A460">
            <v>20000118912</v>
          </cell>
          <cell r="B460" t="str">
            <v>Сейф NTL 100Ms</v>
          </cell>
        </row>
        <row r="461">
          <cell r="A461">
            <v>20000118911</v>
          </cell>
          <cell r="B461" t="str">
            <v>Сейф NTL 100MЕs</v>
          </cell>
        </row>
        <row r="462">
          <cell r="A462">
            <v>20000118915</v>
          </cell>
          <cell r="B462" t="str">
            <v>Сейф NTL 120Ms</v>
          </cell>
        </row>
        <row r="463">
          <cell r="A463">
            <v>20000118916</v>
          </cell>
          <cell r="B463" t="str">
            <v>Сейф NTL 120MЕs</v>
          </cell>
        </row>
        <row r="464">
          <cell r="A464" t="str">
            <v>Взломостойкие 1 класса</v>
          </cell>
        </row>
        <row r="465">
          <cell r="A465">
            <v>20000118922</v>
          </cell>
          <cell r="B465" t="str">
            <v>Сейф NTR 22M</v>
          </cell>
        </row>
        <row r="466">
          <cell r="A466">
            <v>20000118917</v>
          </cell>
          <cell r="B466" t="str">
            <v>Сейф NTR 22Me</v>
          </cell>
        </row>
        <row r="467">
          <cell r="A467">
            <v>20000118924</v>
          </cell>
          <cell r="B467" t="str">
            <v>Сейф NTR 24Me</v>
          </cell>
        </row>
        <row r="468">
          <cell r="A468">
            <v>20000120126</v>
          </cell>
          <cell r="B468" t="str">
            <v>Сейф NTR 24М</v>
          </cell>
        </row>
        <row r="469">
          <cell r="A469">
            <v>20000119182</v>
          </cell>
          <cell r="B469" t="str">
            <v>Сейф NTR 39M</v>
          </cell>
        </row>
        <row r="470">
          <cell r="A470">
            <v>20000118920</v>
          </cell>
          <cell r="B470" t="str">
            <v>Сейф NTR 39ME</v>
          </cell>
        </row>
        <row r="471">
          <cell r="A471">
            <v>20000118928</v>
          </cell>
          <cell r="B471" t="str">
            <v>Сейф NTR 61MEs</v>
          </cell>
        </row>
        <row r="472">
          <cell r="A472">
            <v>20000118929</v>
          </cell>
          <cell r="B472" t="str">
            <v>Сейф NTR 61Ms</v>
          </cell>
        </row>
        <row r="473">
          <cell r="A473" t="str">
            <v>Взломостойкие стенные 1 класса</v>
          </cell>
        </row>
        <row r="474">
          <cell r="A474" t="str">
            <v>Сейфы "SAFEtronics" Словакия</v>
          </cell>
        </row>
        <row r="475">
          <cell r="B475" t="str">
            <v>Опечатывающие устройство на замочную скважину</v>
          </cell>
        </row>
        <row r="476">
          <cell r="A476" t="str">
            <v>Сейфы, шкафы "ONIX" Китай</v>
          </cell>
        </row>
        <row r="477">
          <cell r="A477" t="str">
            <v>Гостиничные сейфы</v>
          </cell>
        </row>
        <row r="478">
          <cell r="A478" t="str">
            <v>Кэшбокс</v>
          </cell>
        </row>
        <row r="479">
          <cell r="A479">
            <v>20000118953</v>
          </cell>
          <cell r="B479" t="str">
            <v>Кэшбокс МB1</v>
          </cell>
        </row>
        <row r="480">
          <cell r="A480">
            <v>20000118954</v>
          </cell>
          <cell r="B480" t="str">
            <v>Кэшбокс МB2</v>
          </cell>
        </row>
        <row r="481">
          <cell r="A481">
            <v>20000118975</v>
          </cell>
          <cell r="B481" t="str">
            <v>Кэшбокс МB3</v>
          </cell>
        </row>
        <row r="482">
          <cell r="A482">
            <v>20000118976</v>
          </cell>
          <cell r="B482" t="str">
            <v>Кэшбокс МB4</v>
          </cell>
        </row>
        <row r="483">
          <cell r="A483" t="str">
            <v>Сейфы встраиваемые с электронным замком</v>
          </cell>
        </row>
        <row r="484">
          <cell r="A484">
            <v>20000120712</v>
          </cell>
          <cell r="B484" t="str">
            <v>WS 28/25 Сейф</v>
          </cell>
        </row>
        <row r="485">
          <cell r="A485" t="str">
            <v>Шкафы для ключей</v>
          </cell>
        </row>
        <row r="486">
          <cell r="A486">
            <v>20000118900</v>
          </cell>
          <cell r="B486" t="str">
            <v>Шкаф для ключей К-20</v>
          </cell>
        </row>
        <row r="487">
          <cell r="A487">
            <v>20000118901</v>
          </cell>
          <cell r="B487" t="str">
            <v>Шкаф для ключей К-48</v>
          </cell>
        </row>
        <row r="488">
          <cell r="A488">
            <v>20000118902</v>
          </cell>
          <cell r="B488" t="str">
            <v>Шкаф для ключей К-96</v>
          </cell>
        </row>
        <row r="489">
          <cell r="A489">
            <v>20000118904</v>
          </cell>
          <cell r="B489" t="str">
            <v>Шкаф для ключей КЕ-48</v>
          </cell>
        </row>
        <row r="490">
          <cell r="A490">
            <v>20000118903</v>
          </cell>
          <cell r="B490" t="str">
            <v>Шкаф для ключей КМ-20</v>
          </cell>
        </row>
        <row r="491">
          <cell r="A491" t="str">
            <v>Шкафы с ключевыми замками</v>
          </cell>
        </row>
        <row r="492">
          <cell r="A492">
            <v>20000118937</v>
          </cell>
          <cell r="B492" t="str">
            <v>LS-17K Шкаф</v>
          </cell>
        </row>
        <row r="493">
          <cell r="A493">
            <v>20000118938</v>
          </cell>
          <cell r="B493" t="str">
            <v>LS-20K Шкаф</v>
          </cell>
        </row>
        <row r="494">
          <cell r="A494">
            <v>20000118939</v>
          </cell>
          <cell r="B494" t="str">
            <v>LS-25K Шкаф</v>
          </cell>
        </row>
        <row r="495">
          <cell r="A495" t="str">
            <v>Шкафы с электронными замками</v>
          </cell>
        </row>
        <row r="496">
          <cell r="A496">
            <v>20000119854</v>
          </cell>
          <cell r="B496" t="str">
            <v>BL-25 Ящик для хранения ценностей</v>
          </cell>
        </row>
        <row r="497">
          <cell r="A497">
            <v>20000119487</v>
          </cell>
          <cell r="B497" t="str">
            <v>KS-16 Ящик для хранения ценностей</v>
          </cell>
        </row>
        <row r="498">
          <cell r="A498">
            <v>20000118943</v>
          </cell>
          <cell r="B498" t="str">
            <v>KS-20 Ящик для хранения ценностей</v>
          </cell>
        </row>
        <row r="499">
          <cell r="A499">
            <v>20000118562</v>
          </cell>
          <cell r="B499" t="str">
            <v>LS-20 Ящик для хранения ценностей</v>
          </cell>
        </row>
        <row r="500">
          <cell r="A500">
            <v>20000118944</v>
          </cell>
          <cell r="B500" t="str">
            <v>LS-22 Ящик для хранения ценностей</v>
          </cell>
        </row>
        <row r="501">
          <cell r="A501">
            <v>20000118945</v>
          </cell>
          <cell r="B501" t="str">
            <v>LS-25 Ящик для хранения ценностей</v>
          </cell>
        </row>
        <row r="502">
          <cell r="A502">
            <v>20000119488</v>
          </cell>
          <cell r="B502" t="str">
            <v>LS-25D Ящик для хранения ценностей</v>
          </cell>
        </row>
        <row r="503">
          <cell r="A503">
            <v>20000118946</v>
          </cell>
          <cell r="B503" t="str">
            <v>LS-30 Ящик для хранения ценностей</v>
          </cell>
        </row>
        <row r="504">
          <cell r="A504" t="str">
            <v>Бухгалтерские сейфы серии LTS (Е-электронный замок </v>
          </cell>
        </row>
        <row r="505">
          <cell r="A505" t="str">
            <v>УП-00000508</v>
          </cell>
          <cell r="B505" t="str">
            <v>Сейф LTS-65 Ms </v>
          </cell>
        </row>
        <row r="506">
          <cell r="A506" t="str">
            <v>УП-00002901</v>
          </cell>
          <cell r="B506" t="str">
            <v>Сейф LTS-65 MEs </v>
          </cell>
        </row>
        <row r="507">
          <cell r="A507" t="str">
            <v>УП-00002902</v>
          </cell>
          <cell r="B507" t="str">
            <v>Сейф LTS-87 Ms </v>
          </cell>
        </row>
        <row r="508">
          <cell r="A508" t="str">
            <v>УП-00002904</v>
          </cell>
          <cell r="B508" t="str">
            <v>Сейф LTS-87 MEs </v>
          </cell>
        </row>
        <row r="509">
          <cell r="B509" t="str">
            <v>Сейф LTS-125 Ms </v>
          </cell>
        </row>
        <row r="510">
          <cell r="B510" t="str">
            <v>Сейф LTS-125  MEs </v>
          </cell>
        </row>
        <row r="511">
          <cell r="B511" t="str">
            <v>Сейф LTS-127 Ms/M двухсекционный </v>
          </cell>
        </row>
        <row r="512">
          <cell r="B512" t="str">
            <v>Сейф LTS-127 MЕs/M двухсекционный </v>
          </cell>
        </row>
        <row r="513">
          <cell r="A513" t="str">
            <v>УП-00002905</v>
          </cell>
          <cell r="B513" t="str">
            <v>Сейф LTS-150 Ms </v>
          </cell>
        </row>
        <row r="514">
          <cell r="A514" t="str">
            <v>УП-00002906</v>
          </cell>
          <cell r="B514" t="str">
            <v>Сейф LTS-150  MEs </v>
          </cell>
        </row>
        <row r="515">
          <cell r="B515" t="str">
            <v>Сейф LTS-180 Ms </v>
          </cell>
        </row>
        <row r="516">
          <cell r="A516" t="str">
            <v>УП-00002907</v>
          </cell>
          <cell r="B516" t="str">
            <v>Сейф LTS-185  Ms /2 двухстворчатый </v>
          </cell>
        </row>
        <row r="517">
          <cell r="B517" t="str">
            <v>Сейф LTS-70 M /2 двухстворчатый </v>
          </cell>
        </row>
        <row r="518">
          <cell r="A518" t="str">
            <v>Оружейные шкафы Оникс</v>
          </cell>
        </row>
        <row r="519">
          <cell r="A519" t="str">
            <v>УП-00004677</v>
          </cell>
          <cell r="B519" t="str">
            <v>Mini</v>
          </cell>
        </row>
        <row r="520">
          <cell r="A520" t="str">
            <v>УП-00004678</v>
          </cell>
          <cell r="B520" t="str">
            <v>Mini 130</v>
          </cell>
        </row>
        <row r="521">
          <cell r="A521" t="str">
            <v>УП-00004675</v>
          </cell>
          <cell r="B521" t="str">
            <v>Сотник</v>
          </cell>
        </row>
        <row r="522">
          <cell r="A522" t="str">
            <v>УП-00004680</v>
          </cell>
          <cell r="B522" t="str">
            <v>Эфес</v>
          </cell>
        </row>
        <row r="523">
          <cell r="A523" t="str">
            <v>УП-00004676</v>
          </cell>
          <cell r="B523" t="str">
            <v>Калибр</v>
          </cell>
        </row>
        <row r="524">
          <cell r="A524" t="str">
            <v>УП-00004679</v>
          </cell>
          <cell r="B524" t="str">
            <v>Дуплет</v>
          </cell>
        </row>
        <row r="525">
          <cell r="A525" t="str">
            <v>УП-00004681</v>
          </cell>
          <cell r="B525" t="str">
            <v>Канонир</v>
          </cell>
        </row>
        <row r="526">
          <cell r="B526" t="str">
            <v>МЕТКОН</v>
          </cell>
        </row>
        <row r="527">
          <cell r="B527" t="str">
            <v>Ключницы</v>
          </cell>
        </row>
        <row r="528">
          <cell r="A528">
            <v>20000119931</v>
          </cell>
          <cell r="B528" t="str">
            <v>Брелок для ключниц (Меткон)</v>
          </cell>
        </row>
        <row r="529">
          <cell r="A529">
            <v>20000119655</v>
          </cell>
          <cell r="B529" t="str">
            <v>Пенал для ключей пластмассовый</v>
          </cell>
        </row>
        <row r="530">
          <cell r="A530">
            <v>20000118317</v>
          </cell>
          <cell r="B530" t="str">
            <v>Шкаф для ключей КЛ-1</v>
          </cell>
        </row>
        <row r="531">
          <cell r="A531">
            <v>20000114414</v>
          </cell>
          <cell r="B531" t="str">
            <v>Шкаф для ключей КЛ-100 без брелков</v>
          </cell>
        </row>
        <row r="532">
          <cell r="A532">
            <v>20000119825</v>
          </cell>
          <cell r="B532" t="str">
            <v>Шкаф для ключей КЛ-100 с брелками</v>
          </cell>
        </row>
        <row r="533">
          <cell r="A533">
            <v>20000114310</v>
          </cell>
          <cell r="B533" t="str">
            <v>Шкаф для ключей КЛ-20 без брелков</v>
          </cell>
        </row>
        <row r="534">
          <cell r="A534">
            <v>20000119898</v>
          </cell>
          <cell r="B534" t="str">
            <v>Шкаф для ключей КЛ-20 с брелками</v>
          </cell>
        </row>
        <row r="535">
          <cell r="A535">
            <v>20000118827</v>
          </cell>
          <cell r="B535" t="str">
            <v>Шкаф для ключей КЛ-200Э без брелков</v>
          </cell>
        </row>
        <row r="536">
          <cell r="A536">
            <v>20000119933</v>
          </cell>
          <cell r="B536" t="str">
            <v>Шкаф для ключей КЛ-20П (20 пеналов, без брелков)</v>
          </cell>
        </row>
        <row r="537">
          <cell r="A537">
            <v>20000119764</v>
          </cell>
          <cell r="B537" t="str">
            <v>Шкаф для ключей КЛ-20П (без пеналов и брелков)</v>
          </cell>
        </row>
        <row r="538">
          <cell r="A538">
            <v>20000119926</v>
          </cell>
          <cell r="B538" t="str">
            <v>Шкаф для ключей КЛ-20С без брелков</v>
          </cell>
        </row>
        <row r="539">
          <cell r="A539">
            <v>20000118164</v>
          </cell>
          <cell r="B539" t="str">
            <v>Шкаф для ключей КЛ-20С с брелками</v>
          </cell>
        </row>
        <row r="540">
          <cell r="A540">
            <v>20000119416</v>
          </cell>
          <cell r="B540" t="str">
            <v>Шкаф для ключей КЛ-30П (30 пеналов, без брелков)</v>
          </cell>
        </row>
        <row r="541">
          <cell r="A541">
            <v>20000119809</v>
          </cell>
          <cell r="B541" t="str">
            <v>Шкаф для ключей КЛ-30П (без пеналов и брелков)</v>
          </cell>
        </row>
        <row r="542">
          <cell r="A542">
            <v>20000119811</v>
          </cell>
          <cell r="B542" t="str">
            <v>Шкаф для ключей КЛ-30С без брелков</v>
          </cell>
        </row>
        <row r="543">
          <cell r="A543">
            <v>20000118165</v>
          </cell>
          <cell r="B543" t="str">
            <v>Шкаф для ключей КЛ-30С с брелками</v>
          </cell>
        </row>
        <row r="544">
          <cell r="A544">
            <v>20000117867</v>
          </cell>
          <cell r="B544" t="str">
            <v>Шкаф для ключей КЛ-340 без брелков</v>
          </cell>
        </row>
        <row r="545">
          <cell r="A545">
            <v>20000115016</v>
          </cell>
          <cell r="B545" t="str">
            <v>Шкаф для ключей КЛ-40 без брелков</v>
          </cell>
        </row>
        <row r="546">
          <cell r="A546">
            <v>20000119969</v>
          </cell>
          <cell r="B546" t="str">
            <v>Шкаф для ключей КЛ-40 с брелками</v>
          </cell>
        </row>
        <row r="547">
          <cell r="A547">
            <v>20000119447</v>
          </cell>
          <cell r="B547" t="str">
            <v>Шкаф для ключей КЛ-40П (40 пеналов, без брелков)</v>
          </cell>
        </row>
        <row r="548">
          <cell r="A548">
            <v>20000119932</v>
          </cell>
          <cell r="B548" t="str">
            <v>Шкаф для ключей КЛ-40П (без пеналов и брелков)</v>
          </cell>
        </row>
        <row r="549">
          <cell r="A549">
            <v>20000119928</v>
          </cell>
          <cell r="B549" t="str">
            <v>Шкаф для ключей КЛ-40С без брелков</v>
          </cell>
        </row>
        <row r="550">
          <cell r="A550">
            <v>20000118166</v>
          </cell>
          <cell r="B550" t="str">
            <v>Шкаф для ключей КЛ-40С с брелками</v>
          </cell>
        </row>
        <row r="551">
          <cell r="A551">
            <v>20000119930</v>
          </cell>
          <cell r="B551" t="str">
            <v>Шкаф для ключей КЛ-50П (50 пеналов, без брелков)</v>
          </cell>
        </row>
        <row r="552">
          <cell r="A552">
            <v>20000119417</v>
          </cell>
          <cell r="B552" t="str">
            <v>Шкаф для ключей КЛ-50П (без пеналов и брелков)</v>
          </cell>
        </row>
        <row r="553">
          <cell r="A553">
            <v>20000119810</v>
          </cell>
          <cell r="B553" t="str">
            <v>Шкаф для ключей КЛ-50С без брелков</v>
          </cell>
        </row>
        <row r="554">
          <cell r="A554">
            <v>20000118167</v>
          </cell>
          <cell r="B554" t="str">
            <v>Шкаф для ключей КЛ-50С с брелками</v>
          </cell>
        </row>
        <row r="555">
          <cell r="A555">
            <v>20000115017</v>
          </cell>
          <cell r="B555" t="str">
            <v>Шкаф для ключей КЛ-60 без брелков</v>
          </cell>
        </row>
        <row r="556">
          <cell r="A556">
            <v>20000120107</v>
          </cell>
          <cell r="B556" t="str">
            <v>Шкаф для ключей КЛ-60 с брелками</v>
          </cell>
        </row>
        <row r="557">
          <cell r="A557">
            <v>20000114904</v>
          </cell>
          <cell r="B557" t="str">
            <v>Шкаф для ключей КЛ-80 без брелков</v>
          </cell>
        </row>
        <row r="558">
          <cell r="A558">
            <v>20000119824</v>
          </cell>
          <cell r="B558" t="str">
            <v>Шкаф для ключей КЛ-80 с брелками</v>
          </cell>
        </row>
        <row r="560">
          <cell r="B560" t="str">
            <v>Шкаф для ключей КЛ-100 с брелками-КОМПЛЕКТ</v>
          </cell>
        </row>
        <row r="561">
          <cell r="B561" t="str">
            <v>Шкаф для ключей КЛ-20 с брелками-КОМПЛЕКТ</v>
          </cell>
        </row>
        <row r="562">
          <cell r="B562" t="str">
            <v>Шкаф для ключей КЛ-30П 30 пеналов без брелков-КОМП</v>
          </cell>
        </row>
        <row r="563">
          <cell r="B563" t="str">
            <v>Шкаф для ключей КЛ-40 с брелками-КОМПЛЕКТ</v>
          </cell>
        </row>
        <row r="564">
          <cell r="B564" t="str">
            <v>Шкаф для ключей КЛ-60 с брелками-КОМПЛЕКТ</v>
          </cell>
        </row>
        <row r="565">
          <cell r="B565" t="str">
            <v>Шкаф для ключей КЛ-80 с брелками-КОМПЛЕКТ</v>
          </cell>
        </row>
        <row r="566">
          <cell r="B566" t="str">
            <v>Почтовые ящики</v>
          </cell>
        </row>
        <row r="567">
          <cell r="A567">
            <v>20000118830</v>
          </cell>
          <cell r="B567" t="str">
            <v>Почтовый ящик ЯП-1</v>
          </cell>
        </row>
        <row r="568">
          <cell r="A568">
            <v>20000120735</v>
          </cell>
          <cell r="B568" t="str">
            <v>Почтовый ящик ЯП-10</v>
          </cell>
        </row>
        <row r="569">
          <cell r="A569">
            <v>20000118831</v>
          </cell>
          <cell r="B569" t="str">
            <v>Почтовый ящик ЯП-2</v>
          </cell>
        </row>
        <row r="570">
          <cell r="A570">
            <v>20000119281</v>
          </cell>
          <cell r="B570" t="str">
            <v>Почтовый ящик ЯП-3</v>
          </cell>
        </row>
        <row r="571">
          <cell r="A571">
            <v>20000120283</v>
          </cell>
          <cell r="B571" t="str">
            <v>Почтовый ящик ЯП-4</v>
          </cell>
        </row>
        <row r="572">
          <cell r="A572">
            <v>20000115428</v>
          </cell>
          <cell r="B572" t="str">
            <v>Почтовый ящик ЯПС-3</v>
          </cell>
        </row>
        <row r="573">
          <cell r="B573" t="str">
            <v>Почтовый ящик ЯПС-4</v>
          </cell>
        </row>
        <row r="574">
          <cell r="A574">
            <v>20000122517</v>
          </cell>
          <cell r="B574" t="str">
            <v>Почтовый ящик ЯПС-6/5</v>
          </cell>
        </row>
        <row r="575">
          <cell r="B575" t="str">
            <v>Сейфы бухгалтерские</v>
          </cell>
        </row>
        <row r="576">
          <cell r="A576">
            <v>20000120508</v>
          </cell>
          <cell r="B576" t="str">
            <v>МБ-100А Сейф бухгалтерский</v>
          </cell>
        </row>
        <row r="577">
          <cell r="B577" t="str">
            <v>МБ-21К Сейф бухгалтерский</v>
          </cell>
        </row>
        <row r="578">
          <cell r="B578" t="str">
            <v>ШБ-2А Шкаф</v>
          </cell>
        </row>
        <row r="579">
          <cell r="B579" t="str">
            <v>Шкаф гостиничный</v>
          </cell>
        </row>
        <row r="580">
          <cell r="B580" t="str">
            <v>ШМ-235 Сейф</v>
          </cell>
        </row>
        <row r="581">
          <cell r="B581" t="str">
            <v>Шкафы оружейные-МЕТКОН</v>
          </cell>
        </row>
        <row r="582">
          <cell r="A582">
            <v>20000120091</v>
          </cell>
          <cell r="B582" t="str">
            <v>ОШ-10АКМ-65ПУ Шкаф оружейный (Меткон)</v>
          </cell>
        </row>
        <row r="583">
          <cell r="A583">
            <v>20000120088</v>
          </cell>
          <cell r="B583" t="str">
            <v>ОШ-10ПУ Шкаф оружейный (Меткон)</v>
          </cell>
        </row>
        <row r="584">
          <cell r="A584">
            <v>20000116444</v>
          </cell>
          <cell r="B584" t="str">
            <v>ОШ-10СВ Сейф оружейный (Меткон)</v>
          </cell>
        </row>
        <row r="585">
          <cell r="A585">
            <v>20000120072</v>
          </cell>
          <cell r="B585" t="str">
            <v>ОШ-130ПУ Шкаф оружейный (Меткон)</v>
          </cell>
        </row>
        <row r="586">
          <cell r="A586">
            <v>20000116445</v>
          </cell>
          <cell r="B586" t="str">
            <v>ОШ-18 Кедр Шкаф оружейный (Меткон)</v>
          </cell>
        </row>
        <row r="587">
          <cell r="A587">
            <v>20000116436</v>
          </cell>
          <cell r="B587" t="str">
            <v>ОШ-20 Сайга Шкаф оружейный (Меткон)</v>
          </cell>
        </row>
        <row r="588">
          <cell r="A588">
            <v>20000120090</v>
          </cell>
          <cell r="B588" t="str">
            <v>ОШ-20АКСУ-39ПУ Шкаф оружейный (Меткон)</v>
          </cell>
        </row>
        <row r="589">
          <cell r="A589">
            <v>20000118752</v>
          </cell>
          <cell r="B589" t="str">
            <v>ОШ-20УН Шкаф оружейный (Меткон)</v>
          </cell>
        </row>
        <row r="590">
          <cell r="A590">
            <v>20000119526</v>
          </cell>
          <cell r="B590" t="str">
            <v>ОШ-2СЭ Шкаф оружейный (Меткон)</v>
          </cell>
        </row>
        <row r="591">
          <cell r="A591">
            <v>20000118408</v>
          </cell>
          <cell r="B591" t="str">
            <v>ОШ-103 Пирамида</v>
          </cell>
        </row>
        <row r="592">
          <cell r="A592">
            <v>20000116453</v>
          </cell>
          <cell r="B592" t="str">
            <v>ОШ-3 Шкаф оружейный (Меткон)</v>
          </cell>
        </row>
        <row r="593">
          <cell r="A593">
            <v>20000116456</v>
          </cell>
          <cell r="B593" t="str">
            <v>ОШ-3П Шкаф оружейный (Меткон)</v>
          </cell>
        </row>
        <row r="594">
          <cell r="A594">
            <v>20000116457</v>
          </cell>
          <cell r="B594" t="str">
            <v>ОШ-3Т Шкаф оружейный (Меткон)</v>
          </cell>
        </row>
        <row r="595">
          <cell r="A595">
            <v>20000116458</v>
          </cell>
          <cell r="B595" t="str">
            <v>ОШ-3У Шкаф оружейный (Меткон)</v>
          </cell>
        </row>
        <row r="596">
          <cell r="A596">
            <v>20000120089</v>
          </cell>
          <cell r="B596" t="str">
            <v>ОШ-40ПУ Шкаф оружейный (Меткон)</v>
          </cell>
        </row>
        <row r="597">
          <cell r="A597">
            <v>20000121632</v>
          </cell>
          <cell r="B597" t="str">
            <v>ОШ-4Э Шкаф оружейный (Меткон)</v>
          </cell>
        </row>
        <row r="598">
          <cell r="A598">
            <v>20000116463</v>
          </cell>
          <cell r="B598" t="str">
            <v>ОШ-60 Кедр Шкаф оружейный (Меткон)</v>
          </cell>
        </row>
        <row r="599">
          <cell r="A599">
            <v>20000121794</v>
          </cell>
          <cell r="B599" t="str">
            <v>ОШ-6Э Шкаф оружейный (Меткон)</v>
          </cell>
        </row>
        <row r="600">
          <cell r="A600">
            <v>20000120070</v>
          </cell>
          <cell r="B600" t="str">
            <v>ОШ-72ПУ Шкаф оружейный (Меткон)</v>
          </cell>
        </row>
        <row r="601">
          <cell r="A601">
            <v>20000116470</v>
          </cell>
          <cell r="B601" t="str">
            <v>ОШ-ПБ-1 Шкаф оружейный (Меткон)130ПУ</v>
          </cell>
        </row>
        <row r="602">
          <cell r="B602" t="str">
            <v>ОШ-ПБ-1(ОШ-160ПМ) с ложементами Шкаф оружейный</v>
          </cell>
        </row>
        <row r="603">
          <cell r="A603">
            <v>20000120390</v>
          </cell>
          <cell r="B603" t="str">
            <v>ОШН Шкаф оружейный (Меткон)</v>
          </cell>
        </row>
        <row r="604">
          <cell r="A604">
            <v>20000119449</v>
          </cell>
          <cell r="B604" t="str">
            <v>ОШН-3 Шкаф оружейный (Меткон)</v>
          </cell>
        </row>
        <row r="605">
          <cell r="A605">
            <v>20000120092</v>
          </cell>
          <cell r="B605" t="str">
            <v>Подставка универсальная ПУ</v>
          </cell>
        </row>
        <row r="606">
          <cell r="A606">
            <v>20000119419</v>
          </cell>
          <cell r="B606" t="str">
            <v>Стол 1200АР 1200х800х800 разборный с 2мя ящиками-М</v>
          </cell>
        </row>
        <row r="607">
          <cell r="A607">
            <v>20000122001</v>
          </cell>
          <cell r="B607" t="str">
            <v>Стол 1200Р 1200х800х800 разборный без ящиков-Метко</v>
          </cell>
        </row>
        <row r="608">
          <cell r="A608">
            <v>20000121729</v>
          </cell>
          <cell r="B608" t="str">
            <v>Стол 1500 1500х1000 разборный +3 ящика-Меткон</v>
          </cell>
        </row>
        <row r="609">
          <cell r="B609" t="str">
            <v>Стол для чистки оружия 800х1500х1000</v>
          </cell>
        </row>
        <row r="610">
          <cell r="A610">
            <v>20000120108</v>
          </cell>
          <cell r="B610" t="str">
            <v>ШП-1 без подставок Шкаф пистолетный-МЕТКОН</v>
          </cell>
        </row>
        <row r="611">
          <cell r="A611">
            <v>20000120109</v>
          </cell>
          <cell r="B611" t="str">
            <v>ШП-3 без подставок Шкаф пистолетный-МЕТКОН</v>
          </cell>
        </row>
        <row r="612">
          <cell r="B612" t="str">
            <v>Продукция Меткон</v>
          </cell>
        </row>
        <row r="613">
          <cell r="A613">
            <v>20000114533</v>
          </cell>
          <cell r="B613" t="str">
            <v>Аптечка АУ-1</v>
          </cell>
        </row>
        <row r="614">
          <cell r="A614">
            <v>20000119272</v>
          </cell>
          <cell r="B614" t="str">
            <v>МБА-3 Газель Шкаф</v>
          </cell>
        </row>
        <row r="615">
          <cell r="A615">
            <v>20000119598</v>
          </cell>
          <cell r="B615" t="str">
            <v>Урна УН напольная</v>
          </cell>
        </row>
        <row r="616">
          <cell r="A616">
            <v>20000118828</v>
          </cell>
          <cell r="B616" t="str">
            <v>Урна УО опрокидывающаяся</v>
          </cell>
        </row>
        <row r="617">
          <cell r="A617">
            <v>20000120237</v>
          </cell>
          <cell r="B617" t="str">
            <v>Урна УОК с козырьком</v>
          </cell>
        </row>
        <row r="618">
          <cell r="A618">
            <v>20000118829</v>
          </cell>
          <cell r="B618" t="str">
            <v>Урна УОН опрокидывающаяся</v>
          </cell>
        </row>
        <row r="619">
          <cell r="A619">
            <v>20000120112</v>
          </cell>
          <cell r="B619" t="str">
            <v>Урна УОН-1 опрокидывающаяся</v>
          </cell>
        </row>
        <row r="620">
          <cell r="A620">
            <v>20000119627</v>
          </cell>
          <cell r="B620" t="str">
            <v>Урна УП пристенная</v>
          </cell>
        </row>
        <row r="622">
          <cell r="A622">
            <v>20000116432</v>
          </cell>
          <cell r="B622" t="str">
            <v>ОШ-10 Сайга Шкаф оружейный</v>
          </cell>
        </row>
        <row r="623">
          <cell r="A623">
            <v>20000116443</v>
          </cell>
          <cell r="B623" t="str">
            <v>ОШ-10АКМ Шкаф оружейный</v>
          </cell>
        </row>
        <row r="624">
          <cell r="A624">
            <v>20000115258</v>
          </cell>
          <cell r="B624" t="str">
            <v>ОШ-1 Шкаф оружейный</v>
          </cell>
        </row>
        <row r="625">
          <cell r="A625">
            <v>20000116446</v>
          </cell>
          <cell r="B625" t="str">
            <v>ОШ-2 Шкаф оружейный</v>
          </cell>
        </row>
        <row r="626">
          <cell r="A626">
            <v>20000116447</v>
          </cell>
          <cell r="B626" t="str">
            <v>ОШ-20АКМ Шкаф оружейный</v>
          </cell>
        </row>
        <row r="627">
          <cell r="A627">
            <v>20000116448</v>
          </cell>
          <cell r="B627" t="str">
            <v>ОШ-23 Шкаф оружейный</v>
          </cell>
        </row>
        <row r="628">
          <cell r="A628">
            <v>20000115036</v>
          </cell>
          <cell r="B628" t="str">
            <v>ОШ-23Г Шкаф оружейный</v>
          </cell>
        </row>
        <row r="629">
          <cell r="A629">
            <v>20000116450</v>
          </cell>
          <cell r="B629" t="str">
            <v>ОШ-23С Шкаф оружейный</v>
          </cell>
        </row>
        <row r="630">
          <cell r="A630">
            <v>20000116452</v>
          </cell>
          <cell r="B630" t="str">
            <v>ОШ-2Г Шкаф оружейный</v>
          </cell>
        </row>
        <row r="631">
          <cell r="A631">
            <v>20000115006</v>
          </cell>
          <cell r="B631" t="str">
            <v>ОШ-2С Шкаф оружейный</v>
          </cell>
        </row>
        <row r="632">
          <cell r="A632">
            <v>20000116454</v>
          </cell>
          <cell r="B632" t="str">
            <v>ОШ-30АКСУ Шкаф оружейный</v>
          </cell>
        </row>
        <row r="633">
          <cell r="A633">
            <v>20000116455</v>
          </cell>
          <cell r="B633" t="str">
            <v>ОШ-33 Шкаф оружейный</v>
          </cell>
        </row>
        <row r="634">
          <cell r="A634">
            <v>20000116459</v>
          </cell>
          <cell r="B634" t="str">
            <v>ОШ-4 Шкаф оружейный</v>
          </cell>
        </row>
        <row r="635">
          <cell r="A635">
            <v>20000116460</v>
          </cell>
          <cell r="B635" t="str">
            <v>ОШ-43 Шкаф оружейный</v>
          </cell>
        </row>
        <row r="636">
          <cell r="A636">
            <v>20000116462</v>
          </cell>
          <cell r="B636" t="str">
            <v>ОШ-5АКМ Шкаф оружейный</v>
          </cell>
        </row>
        <row r="637">
          <cell r="A637">
            <v>20000114966</v>
          </cell>
          <cell r="B637" t="str">
            <v>ОШ-6 Шкаф оружейный</v>
          </cell>
        </row>
        <row r="638">
          <cell r="A638">
            <v>20000116464</v>
          </cell>
          <cell r="B638" t="str">
            <v>ОШ-63 Шкаф оружейный</v>
          </cell>
        </row>
        <row r="639">
          <cell r="A639">
            <v>20000116466</v>
          </cell>
          <cell r="B639" t="str">
            <v>ОШ-63П Шкаф оружейный</v>
          </cell>
        </row>
        <row r="640">
          <cell r="A640">
            <v>20000116467</v>
          </cell>
          <cell r="B640" t="str">
            <v>ОШ-6Г Шкаф оружейный</v>
          </cell>
        </row>
        <row r="641">
          <cell r="A641">
            <v>20000116468</v>
          </cell>
          <cell r="B641" t="str">
            <v>ОШ-6П Шкаф оружейный</v>
          </cell>
        </row>
        <row r="642">
          <cell r="A642">
            <v>20000117565</v>
          </cell>
          <cell r="B642" t="str">
            <v>ОШ-ПБ-2 Шкаф оружейный</v>
          </cell>
        </row>
        <row r="643">
          <cell r="A643">
            <v>20000115900</v>
          </cell>
          <cell r="B643" t="str">
            <v>ОШН-1 Шкаф оружейный</v>
          </cell>
        </row>
        <row r="644">
          <cell r="A644">
            <v>20000116471</v>
          </cell>
          <cell r="B644" t="str">
            <v>ОШН-2 Шкаф оружейный</v>
          </cell>
        </row>
        <row r="645">
          <cell r="A645">
            <v>20000121632</v>
          </cell>
          <cell r="B645" t="str">
            <v>ОШ-4Э Шкаф оружейный</v>
          </cell>
        </row>
        <row r="646">
          <cell r="B646" t="str">
            <v>ОШ-6Э Шкаф оружейный</v>
          </cell>
        </row>
        <row r="647">
          <cell r="A647">
            <v>20000116248</v>
          </cell>
          <cell r="B647" t="str">
            <v>СО-2 Шкаф оружейный</v>
          </cell>
        </row>
        <row r="648">
          <cell r="A648">
            <v>20000116469</v>
          </cell>
          <cell r="B648" t="str">
            <v>СО-8 Сейф оружейный  (раннее был ОШ835)</v>
          </cell>
        </row>
        <row r="649">
          <cell r="A649">
            <v>20000116248</v>
          </cell>
          <cell r="B649" t="str">
            <v>СО-3 Сейф оружейный  (раннее был ОШ335)</v>
          </cell>
        </row>
        <row r="650">
          <cell r="A650" t="str">
            <v>Вента</v>
          </cell>
        </row>
        <row r="651">
          <cell r="A651">
            <v>20000121532</v>
          </cell>
          <cell r="B651" t="str">
            <v>Скамья гардеробная 1000х350х450мм, материал-липа</v>
          </cell>
        </row>
        <row r="652">
          <cell r="A652">
            <v>20000121977</v>
          </cell>
          <cell r="B652" t="str">
            <v>Скамья гардеробная 1000х350х450мм, материал-сосна</v>
          </cell>
        </row>
        <row r="653">
          <cell r="A653" t="str">
            <v>УП-00001124</v>
          </cell>
          <cell r="B653" t="str">
            <v>Скамья гардеробная 1200х350х450мм, материал-сосна</v>
          </cell>
        </row>
        <row r="654">
          <cell r="A654">
            <v>20000121531</v>
          </cell>
          <cell r="B654" t="str">
            <v>Скамья гардеробная 1500х350х450мм, материал-липа</v>
          </cell>
        </row>
        <row r="655">
          <cell r="A655">
            <v>20000122511</v>
          </cell>
          <cell r="B655" t="str">
            <v>Скамья гардеробная 1500х350х450мм, материал-сосна</v>
          </cell>
        </row>
        <row r="656">
          <cell r="A656">
            <v>20000121349</v>
          </cell>
          <cell r="B656" t="str">
            <v>Скамья гардеробная 2000х350х450мм, материал-сосна</v>
          </cell>
        </row>
        <row r="657">
          <cell r="A657">
            <v>20000121530</v>
          </cell>
          <cell r="B657" t="str">
            <v>Скамья гардеробная 600х350х450мм, материал-сосна</v>
          </cell>
        </row>
        <row r="658">
          <cell r="A658" t="str">
            <v>УП-00000509</v>
          </cell>
          <cell r="B658" t="str">
            <v>Скамья гардеробная 800х350х450мм, материал-сосна</v>
          </cell>
        </row>
        <row r="659">
          <cell r="A659">
            <v>20000120831</v>
          </cell>
          <cell r="B659" t="str">
            <v>Скамья гардеробная 800х400х440мм, материал-сосна</v>
          </cell>
        </row>
        <row r="660">
          <cell r="A660">
            <v>20000121154</v>
          </cell>
          <cell r="B660" t="str">
            <v>Скамья гардеробная со спинкой 1500х350х850, материал-сосна</v>
          </cell>
        </row>
        <row r="661">
          <cell r="A661" t="str">
            <v>Полушкин</v>
          </cell>
        </row>
        <row r="662">
          <cell r="A662">
            <v>20000117242</v>
          </cell>
          <cell r="B662" t="str">
            <v>Почтовый ящик индивидуальный "ТЮЛЬПАН"</v>
          </cell>
        </row>
        <row r="663">
          <cell r="A663">
            <v>20000116417</v>
          </cell>
          <cell r="B663" t="str">
            <v>Почтовый ящик индивидуальный ТЮЛЬПАН цветной (антик бронза)</v>
          </cell>
        </row>
        <row r="664">
          <cell r="A664">
            <v>20000116417</v>
          </cell>
          <cell r="B664" t="str">
            <v>Почтовый ящик индивидуальный ТЮЛЬПАН цветной (антик серебро)</v>
          </cell>
        </row>
        <row r="665">
          <cell r="A665">
            <v>20000118125</v>
          </cell>
          <cell r="B665" t="str">
            <v>Почтовый ящик индивидуальный ЭТАЛОН</v>
          </cell>
        </row>
        <row r="666">
          <cell r="A666">
            <v>20000117044</v>
          </cell>
          <cell r="B666" t="str">
            <v>Почтовый ящик ПЯ-4 Старый век</v>
          </cell>
        </row>
        <row r="667">
          <cell r="A667">
            <v>20000118329</v>
          </cell>
          <cell r="B667" t="str">
            <v>Почтовый ящик ПЯ-5 Старый век</v>
          </cell>
        </row>
        <row r="668">
          <cell r="A668">
            <v>20000118248</v>
          </cell>
          <cell r="B668" t="str">
            <v>Почтовый ящик ПЯ-6 Старый век</v>
          </cell>
        </row>
        <row r="669">
          <cell r="A669">
            <v>20000120065</v>
          </cell>
          <cell r="B669" t="str">
            <v>Почтовый ящик ПЯ-  7 Старый век</v>
          </cell>
        </row>
        <row r="670">
          <cell r="A670">
            <v>20000118742</v>
          </cell>
          <cell r="B670" t="str">
            <v>Почтовый ящик ПЯ-8 Старый век</v>
          </cell>
        </row>
        <row r="671">
          <cell r="A671">
            <v>20000120066</v>
          </cell>
          <cell r="B671" t="str">
            <v>Почтовый ящик ПЯ-  9 Старый век</v>
          </cell>
        </row>
        <row r="672">
          <cell r="A672">
            <v>20000120067</v>
          </cell>
          <cell r="B672" t="str">
            <v>Почтовый ящик ПЯ- 10 Старый век</v>
          </cell>
        </row>
        <row r="673">
          <cell r="A673">
            <v>20000116419</v>
          </cell>
          <cell r="B673" t="str">
            <v>Почтовый ящик ПЯ- 2 Люкс (350х145х357)</v>
          </cell>
        </row>
        <row r="674">
          <cell r="A674">
            <v>20000116420</v>
          </cell>
          <cell r="B674" t="str">
            <v>Почтовый ящик ПЯ- 3 Люкс (350х145х447)</v>
          </cell>
        </row>
        <row r="675">
          <cell r="A675">
            <v>20000116421</v>
          </cell>
          <cell r="B675" t="str">
            <v>Почтовый ящик ПЯ- 4 Люкс (350х145х537)</v>
          </cell>
        </row>
        <row r="676">
          <cell r="A676">
            <v>20000116422</v>
          </cell>
          <cell r="B676" t="str">
            <v>Почтовый ящик ПЯ- 5 Люкс (350х145х627)</v>
          </cell>
        </row>
        <row r="677">
          <cell r="A677">
            <v>20000116423</v>
          </cell>
          <cell r="B677" t="str">
            <v>Почтовый ящик ПЯ- 6 Люкс (350х145х717)</v>
          </cell>
        </row>
        <row r="678">
          <cell r="A678">
            <v>20000116424</v>
          </cell>
          <cell r="B678" t="str">
            <v>Почтовый ящик ПЯ- 7 Люкс (350х145х807)</v>
          </cell>
        </row>
        <row r="679">
          <cell r="A679">
            <v>20000116425</v>
          </cell>
          <cell r="B679" t="str">
            <v>Почтовый ящик ПЯ- 8 Люкс (350х145х897)</v>
          </cell>
        </row>
        <row r="680">
          <cell r="A680">
            <v>20000118208</v>
          </cell>
          <cell r="B680" t="str">
            <v>Почтовый ящик ПЯ- 9 Люкс (350х145х999)</v>
          </cell>
        </row>
        <row r="681">
          <cell r="A681">
            <v>20000116418</v>
          </cell>
          <cell r="B681" t="str">
            <v>Почтовый ящик ПЯ-10 Люкс (350х145х1092)</v>
          </cell>
        </row>
        <row r="682">
          <cell r="B682" t="str">
            <v>Почтовый ящик ПЯ-12 Люкс (350х145х1092)</v>
          </cell>
        </row>
        <row r="683">
          <cell r="A683">
            <v>20000118128</v>
          </cell>
          <cell r="B683" t="str">
            <v>Почтовый ящик ЭТАЛОН ПЯ-2</v>
          </cell>
        </row>
        <row r="684">
          <cell r="A684">
            <v>20000119173</v>
          </cell>
          <cell r="B684" t="str">
            <v>Почтовый ящик ЭТАЛОН ПЯ-4</v>
          </cell>
        </row>
        <row r="685">
          <cell r="A685">
            <v>20000116426</v>
          </cell>
          <cell r="B685" t="str">
            <v>Урна ГНОМ (антик бронза)</v>
          </cell>
        </row>
        <row r="686">
          <cell r="A686">
            <v>20000116426</v>
          </cell>
          <cell r="B686" t="str">
            <v>Урна ГНОМ (антик серебро)</v>
          </cell>
        </row>
        <row r="687">
          <cell r="A687">
            <v>20000116426</v>
          </cell>
          <cell r="B687" t="str">
            <v>Урна ГНОМ (зеленый)</v>
          </cell>
        </row>
        <row r="688">
          <cell r="A688">
            <v>20000116426</v>
          </cell>
          <cell r="B688" t="str">
            <v>Урна ГНОМ (красный)</v>
          </cell>
        </row>
        <row r="689">
          <cell r="A689">
            <v>20000116426</v>
          </cell>
          <cell r="B689" t="str">
            <v>Урна ГНОМ (синий)</v>
          </cell>
        </row>
        <row r="690">
          <cell r="A690">
            <v>20000116426</v>
          </cell>
          <cell r="B690" t="str">
            <v>Урна ГНОМ (черный)</v>
          </cell>
        </row>
        <row r="691">
          <cell r="A691">
            <v>20000120838</v>
          </cell>
          <cell r="B691" t="str">
            <v>Урна металлическая ЖЕМЧУЖИНА 16л (антик бронза)</v>
          </cell>
        </row>
        <row r="692">
          <cell r="A692">
            <v>20000120838</v>
          </cell>
          <cell r="B692" t="str">
            <v>Урна металлическая ЖЕМЧУЖИНА 16л (антик серебро)</v>
          </cell>
        </row>
        <row r="693">
          <cell r="A693">
            <v>20000120838</v>
          </cell>
          <cell r="B693" t="str">
            <v>Урна металлическая ЖЕМЧУЖИНА 16л (зеленый)</v>
          </cell>
        </row>
        <row r="694">
          <cell r="A694">
            <v>20000120838</v>
          </cell>
          <cell r="B694" t="str">
            <v>Урна металлическая ЖЕМЧУЖИНА 16л (красный)</v>
          </cell>
        </row>
        <row r="695">
          <cell r="A695">
            <v>20000120838</v>
          </cell>
          <cell r="B695" t="str">
            <v>Урна металлическая ЖЕМЧУЖИНА 16л (серый шагрень)</v>
          </cell>
        </row>
        <row r="696">
          <cell r="A696">
            <v>20000120838</v>
          </cell>
          <cell r="B696" t="str">
            <v>Урна металлическая ЖЕМЧУЖИНА 16л (синий)</v>
          </cell>
        </row>
        <row r="697">
          <cell r="A697">
            <v>20000119330</v>
          </cell>
          <cell r="B697" t="str">
            <v>Урна металлическая ЖЕМЧУЖИНА 24л (антик бронза)</v>
          </cell>
        </row>
        <row r="698">
          <cell r="A698">
            <v>20000119330</v>
          </cell>
          <cell r="B698" t="str">
            <v>Урна металлическая ЖЕМЧУЖИНА 24л (антик серебро)</v>
          </cell>
        </row>
        <row r="699">
          <cell r="A699">
            <v>20000119330</v>
          </cell>
          <cell r="B699" t="str">
            <v>Урна металлическая ЖЕМЧУЖИНА 24л (зеленый)</v>
          </cell>
        </row>
        <row r="700">
          <cell r="A700">
            <v>20000119330</v>
          </cell>
          <cell r="B700" t="str">
            <v>Урна металлическая ЖЕМЧУЖИНА 24л (красный)</v>
          </cell>
        </row>
        <row r="701">
          <cell r="A701">
            <v>20000119330</v>
          </cell>
          <cell r="B701" t="str">
            <v>Урна металлическая ЖЕМЧУЖИНА 24л (синий)</v>
          </cell>
        </row>
        <row r="702">
          <cell r="A702">
            <v>20000121981</v>
          </cell>
          <cell r="B702" t="str">
            <v>Урна металлическая ЖЕМЧУЖИНА 38л (антик бронза)</v>
          </cell>
        </row>
        <row r="703">
          <cell r="A703">
            <v>20000121981</v>
          </cell>
          <cell r="B703" t="str">
            <v>Урна металлическая ЖЕМЧУЖИНА 38л (антик серебро)</v>
          </cell>
        </row>
        <row r="704">
          <cell r="A704">
            <v>20000121981</v>
          </cell>
          <cell r="B704" t="str">
            <v>Урна металлическая ЖЕМЧУЖИНА 38л (зеленый)</v>
          </cell>
        </row>
        <row r="705">
          <cell r="A705">
            <v>20000121981</v>
          </cell>
          <cell r="B705" t="str">
            <v>Урна металлическая ЖЕМЧУЖИНА 38л (красный)</v>
          </cell>
        </row>
        <row r="706">
          <cell r="A706">
            <v>20000121981</v>
          </cell>
          <cell r="B706" t="str">
            <v>Урна металлическая ЖЕМЧУЖИНА 38л (синий)</v>
          </cell>
        </row>
        <row r="707">
          <cell r="A707">
            <v>20000118271</v>
          </cell>
          <cell r="B707" t="str">
            <v>Урна УНИВЕРСАЛ (антик бронза)</v>
          </cell>
        </row>
        <row r="708">
          <cell r="A708">
            <v>20000118271</v>
          </cell>
          <cell r="B708" t="str">
            <v>Урна УНИВЕРСАЛ (антик серебро)</v>
          </cell>
        </row>
        <row r="709">
          <cell r="A709">
            <v>20000117695</v>
          </cell>
          <cell r="B709" t="str">
            <v>Урна УРАЛОЧКА 16л (антик серебро)</v>
          </cell>
        </row>
        <row r="710">
          <cell r="A710">
            <v>20000117695</v>
          </cell>
          <cell r="B710" t="str">
            <v>Урна УРАЛОЧКА 16л (синий)</v>
          </cell>
        </row>
        <row r="711">
          <cell r="A711">
            <v>20000120516</v>
          </cell>
          <cell r="B711" t="str">
            <v>Урна УРАЛОЧКА 24л (антик бронза)</v>
          </cell>
        </row>
        <row r="712">
          <cell r="A712">
            <v>20000120516</v>
          </cell>
          <cell r="B712" t="str">
            <v>Урна УРАЛОЧКА 24л (антик серебро)</v>
          </cell>
        </row>
        <row r="713">
          <cell r="A713">
            <v>20000120516</v>
          </cell>
          <cell r="B713" t="str">
            <v>Урна УРАЛОЧКА 24л (зеленый)</v>
          </cell>
        </row>
        <row r="714">
          <cell r="A714">
            <v>20000120516</v>
          </cell>
          <cell r="B714" t="str">
            <v>Урна УРАЛОЧКА 24л (красный)</v>
          </cell>
        </row>
        <row r="715">
          <cell r="A715">
            <v>20000120516</v>
          </cell>
          <cell r="B715" t="str">
            <v>Урна УРАЛОЧКА 24л (синий)</v>
          </cell>
        </row>
        <row r="716">
          <cell r="A716">
            <v>20000120516</v>
          </cell>
          <cell r="B716" t="str">
            <v>Урна УРАЛОЧКА 24л (черный)</v>
          </cell>
        </row>
        <row r="717">
          <cell r="A717">
            <v>20000119754</v>
          </cell>
          <cell r="B717" t="str">
            <v>Аптечка медицинская </v>
          </cell>
        </row>
        <row r="718">
          <cell r="A718" t="str">
            <v>Матыскин </v>
          </cell>
        </row>
        <row r="719">
          <cell r="A719" t="str">
            <v>Оружейные шкафы </v>
          </cell>
        </row>
        <row r="720">
          <cell r="A720" t="str">
            <v>УП-00004755</v>
          </cell>
          <cell r="B720" t="str">
            <v> Шкаф оружейный Д-1</v>
          </cell>
        </row>
        <row r="721">
          <cell r="A721" t="str">
            <v>УП-00004756</v>
          </cell>
          <cell r="B721" t="str">
            <v> Шкаф оружейный Д-2</v>
          </cell>
        </row>
        <row r="722">
          <cell r="A722" t="str">
            <v>УП-00004757</v>
          </cell>
          <cell r="B722" t="str">
            <v> Шкаф оружейный Д-3</v>
          </cell>
        </row>
        <row r="723">
          <cell r="A723" t="str">
            <v>УП-00004758</v>
          </cell>
          <cell r="B723" t="str">
            <v> Шкаф оружейный Д-4</v>
          </cell>
        </row>
        <row r="724">
          <cell r="A724" t="str">
            <v>УП-00004759</v>
          </cell>
          <cell r="B724" t="str">
            <v> Шкаф оружейный Д-5</v>
          </cell>
        </row>
        <row r="725">
          <cell r="A725" t="str">
            <v>УП-00004760</v>
          </cell>
          <cell r="B725" t="str">
            <v> Шкаф оружейный Д-6</v>
          </cell>
        </row>
        <row r="726">
          <cell r="A726" t="str">
            <v>УП-00004761</v>
          </cell>
          <cell r="B726" t="str">
            <v> Шкаф оружейный Д-7</v>
          </cell>
        </row>
        <row r="727">
          <cell r="A727" t="str">
            <v>УП-00004762</v>
          </cell>
          <cell r="B727" t="str">
            <v>Шкаф Г-1</v>
          </cell>
        </row>
        <row r="728">
          <cell r="A728" t="str">
            <v>УП-00004765</v>
          </cell>
          <cell r="B728" t="str">
            <v>Шкаф пистолетный БП-2</v>
          </cell>
        </row>
        <row r="729">
          <cell r="A729" t="str">
            <v>УП-00004764</v>
          </cell>
          <cell r="B729" t="str">
            <v>Шкаф пистолеьный БП-1</v>
          </cell>
        </row>
        <row r="731">
          <cell r="B731" t="str">
            <v>Шкаф для пожарного крана ШПК-Пульс-320Н3К (навесной закрытый красный) правый </v>
          </cell>
        </row>
        <row r="732">
          <cell r="B732" t="str">
            <v>Шкаф для пожарного крана ШПК-Пульс-320ВЗК (встроенный закрытый красный) правый</v>
          </cell>
        </row>
        <row r="733">
          <cell r="A733" t="str">
            <v>УП-00003642</v>
          </cell>
          <cell r="B733" t="str">
            <v>Шкаф абонентский на 10 ячеек </v>
          </cell>
        </row>
        <row r="734">
          <cell r="B734" t="str">
            <v>Шкаф 1-но ств. для грязной одежды</v>
          </cell>
        </row>
        <row r="735">
          <cell r="B735" t="str">
            <v>Шкаф картотечный для библиотечных карточек     (65 ящиков) (ящик ГхШхД- 85х130х400)</v>
          </cell>
        </row>
        <row r="736">
          <cell r="A736" t="str">
            <v>УП-00001416</v>
          </cell>
          <cell r="B736" t="str">
            <v>Скамья для раздевалок CК-1-2000 (сосна)</v>
          </cell>
        </row>
        <row r="737">
          <cell r="A737" t="str">
            <v>УП-00001404</v>
          </cell>
          <cell r="B737" t="str">
            <v>Скамья для раздевалок CК-1-1500 (сосна)</v>
          </cell>
        </row>
        <row r="738">
          <cell r="A738" t="str">
            <v>УП-00005239</v>
          </cell>
          <cell r="B738" t="str">
            <v>Тележка инструментальная TBS-5</v>
          </cell>
        </row>
        <row r="739">
          <cell r="B739" t="str">
            <v>Сумочница 4 яч. 850*800*500 Роммель</v>
          </cell>
        </row>
        <row r="740">
          <cell r="A740" t="str">
            <v>УП-00003257          </v>
          </cell>
          <cell r="B740" t="str">
            <v>Шкаф 1-но ств. для грязной одежды</v>
          </cell>
        </row>
        <row r="741">
          <cell r="B741" t="str">
            <v>Картотека ШК3-1 (Роммель)</v>
          </cell>
        </row>
      </sheetData>
      <sheetData sheetId="2">
        <row r="3">
          <cell r="BJ3">
            <v>38.5</v>
          </cell>
          <cell r="BK3">
            <v>35</v>
          </cell>
          <cell r="BL3">
            <v>27</v>
          </cell>
        </row>
        <row r="4">
          <cell r="CR4">
            <v>0.2</v>
          </cell>
          <cell r="CS4" t="str">
            <v>заполняется самостоятельно</v>
          </cell>
        </row>
        <row r="5">
          <cell r="BG5">
            <v>2029.1500791666665</v>
          </cell>
          <cell r="BH5">
            <v>2029.1500791666665</v>
          </cell>
          <cell r="BJ5">
            <v>2005.5274328833336</v>
          </cell>
          <cell r="BK5">
            <v>2038.6766466500003</v>
          </cell>
          <cell r="BL5">
            <v>2088.4004673000004</v>
          </cell>
          <cell r="BM5">
            <v>2817.683170166667</v>
          </cell>
          <cell r="CO5">
            <v>3314.921376666667</v>
          </cell>
        </row>
        <row r="6">
          <cell r="BG6">
            <v>2394.097394444445</v>
          </cell>
          <cell r="BH6">
            <v>2394.097394444445</v>
          </cell>
          <cell r="BJ6">
            <v>2430.4460028000008</v>
          </cell>
          <cell r="BK6">
            <v>2568.764068000001</v>
          </cell>
          <cell r="BL6">
            <v>2884.919645600001</v>
          </cell>
          <cell r="BM6">
            <v>3359.153012000001</v>
          </cell>
          <cell r="CO6">
            <v>3951.9447200000013</v>
          </cell>
          <cell r="CR6">
            <v>2745</v>
          </cell>
          <cell r="CS6">
            <v>2745</v>
          </cell>
        </row>
        <row r="7">
          <cell r="BG7">
            <v>2668.4739444444444</v>
          </cell>
          <cell r="BH7">
            <v>2668.4739444444444</v>
          </cell>
          <cell r="BJ7">
            <v>2700.4325280000003</v>
          </cell>
          <cell r="BK7">
            <v>2854.1156800000003</v>
          </cell>
          <cell r="BL7">
            <v>3205.3914560000003</v>
          </cell>
          <cell r="BM7">
            <v>3732.3051200000004</v>
          </cell>
          <cell r="CO7">
            <v>4390.9472000000005</v>
          </cell>
          <cell r="CR7">
            <v>3195</v>
          </cell>
          <cell r="CS7">
            <v>3195</v>
          </cell>
        </row>
        <row r="8">
          <cell r="BG8">
            <v>7677.453566666667</v>
          </cell>
          <cell r="BH8">
            <v>7677.453566666667</v>
          </cell>
          <cell r="BJ8">
            <v>8002.539309600002</v>
          </cell>
          <cell r="BK8">
            <v>8457.968376</v>
          </cell>
          <cell r="BL8">
            <v>9498.949099200003</v>
          </cell>
          <cell r="BM8">
            <v>11060.420184000002</v>
          </cell>
          <cell r="CO8">
            <v>13012.259040000003</v>
          </cell>
          <cell r="CR8">
            <v>0</v>
          </cell>
          <cell r="CS8">
            <v>0</v>
          </cell>
        </row>
        <row r="9">
          <cell r="BG9">
            <v>9221.619266666665</v>
          </cell>
          <cell r="BH9">
            <v>9221.619266666665</v>
          </cell>
          <cell r="BJ9">
            <v>9521.9983584</v>
          </cell>
          <cell r="BK9">
            <v>10063.900704</v>
          </cell>
          <cell r="BL9">
            <v>11302.5346368</v>
          </cell>
          <cell r="BM9">
            <v>13160.485535999998</v>
          </cell>
          <cell r="CO9">
            <v>15482.924159999999</v>
          </cell>
          <cell r="CR9">
            <v>0</v>
          </cell>
          <cell r="CS9">
            <v>0</v>
          </cell>
        </row>
        <row r="10">
          <cell r="BG10">
            <v>6497.723435714286</v>
          </cell>
          <cell r="BH10">
            <v>6497.723435714285</v>
          </cell>
          <cell r="BJ10">
            <v>6777.695575028571</v>
          </cell>
          <cell r="BK10">
            <v>7163.418087428571</v>
          </cell>
          <cell r="BL10">
            <v>8045.069544342856</v>
          </cell>
          <cell r="BM10">
            <v>9367.546729714284</v>
          </cell>
          <cell r="CO10">
            <v>11020.64321142857</v>
          </cell>
          <cell r="CR10">
            <v>0</v>
          </cell>
          <cell r="CS10">
            <v>0</v>
          </cell>
        </row>
        <row r="11">
          <cell r="BG11">
            <v>14793.392333333331</v>
          </cell>
          <cell r="BH11">
            <v>14793.392333333331</v>
          </cell>
          <cell r="BJ11">
            <v>15452.548055999998</v>
          </cell>
          <cell r="BK11">
            <v>16331.96136</v>
          </cell>
          <cell r="BL11">
            <v>18342.048912</v>
          </cell>
          <cell r="BM11">
            <v>21357.180239999998</v>
          </cell>
          <cell r="CO11">
            <v>25126.094399999998</v>
          </cell>
          <cell r="CR11">
            <v>18900</v>
          </cell>
          <cell r="CS11">
            <v>18900</v>
          </cell>
        </row>
        <row r="12">
          <cell r="BG12">
            <v>3301.5064</v>
          </cell>
          <cell r="BH12">
            <v>3301.5064</v>
          </cell>
          <cell r="BJ12">
            <v>3356.1842976000003</v>
          </cell>
          <cell r="BK12">
            <v>3547.1866560000003</v>
          </cell>
          <cell r="BL12">
            <v>3983.7634752000004</v>
          </cell>
          <cell r="BM12">
            <v>4638.628704</v>
          </cell>
          <cell r="CO12">
            <v>5457.21024</v>
          </cell>
          <cell r="CR12">
            <v>0</v>
          </cell>
          <cell r="CS12">
            <v>0</v>
          </cell>
        </row>
        <row r="13">
          <cell r="BG13">
            <v>3575.88295</v>
          </cell>
          <cell r="BH13">
            <v>3575.8829500000006</v>
          </cell>
          <cell r="BJ13">
            <v>3626.1708228000007</v>
          </cell>
          <cell r="BK13">
            <v>3832.538268000001</v>
          </cell>
          <cell r="BL13">
            <v>4304.235285600001</v>
          </cell>
          <cell r="BM13">
            <v>5011.780812000001</v>
          </cell>
          <cell r="CO13">
            <v>5896.212720000001</v>
          </cell>
          <cell r="CR13">
            <v>4095</v>
          </cell>
          <cell r="CS13">
            <v>4095</v>
          </cell>
        </row>
        <row r="14">
          <cell r="BG14">
            <v>3690.73825</v>
          </cell>
          <cell r="BH14">
            <v>3690.7382500000003</v>
          </cell>
          <cell r="BJ14">
            <v>3739.1884380000006</v>
          </cell>
          <cell r="BK14">
            <v>3951.987780000001</v>
          </cell>
          <cell r="BL14">
            <v>4438.386276000001</v>
          </cell>
          <cell r="BM14">
            <v>5167.984020000001</v>
          </cell>
          <cell r="CO14">
            <v>6079.981200000001</v>
          </cell>
          <cell r="CR14">
            <v>0</v>
          </cell>
          <cell r="CS14">
            <v>0</v>
          </cell>
        </row>
        <row r="15">
          <cell r="BG15">
            <v>4872.9334666666655</v>
          </cell>
          <cell r="BH15">
            <v>4872.9334666666655</v>
          </cell>
          <cell r="BJ15">
            <v>4974.136531199998</v>
          </cell>
          <cell r="BK15">
            <v>5257.217471999998</v>
          </cell>
          <cell r="BL15">
            <v>5904.259622399998</v>
          </cell>
          <cell r="BM15">
            <v>6874.822847999998</v>
          </cell>
          <cell r="CO15">
            <v>8088.026879999998</v>
          </cell>
          <cell r="CR15">
            <v>0</v>
          </cell>
          <cell r="CS15">
            <v>0</v>
          </cell>
        </row>
        <row r="16">
          <cell r="BG16">
            <v>5147.310016666666</v>
          </cell>
          <cell r="BH16">
            <v>5147.310016666666</v>
          </cell>
          <cell r="BJ16">
            <v>5244.123056399999</v>
          </cell>
          <cell r="BK16">
            <v>5542.569083999999</v>
          </cell>
          <cell r="BL16">
            <v>6224.731432799999</v>
          </cell>
          <cell r="BM16">
            <v>7247.974955999998</v>
          </cell>
          <cell r="CO16">
            <v>8527.029359999999</v>
          </cell>
          <cell r="CR16">
            <v>5995</v>
          </cell>
          <cell r="CS16">
            <v>5995</v>
          </cell>
        </row>
        <row r="17">
          <cell r="BG17">
            <v>5721.586516666666</v>
          </cell>
          <cell r="BH17">
            <v>5721.586516666666</v>
          </cell>
          <cell r="BJ17">
            <v>5809.2111324</v>
          </cell>
          <cell r="BK17">
            <v>6139.816644</v>
          </cell>
          <cell r="BL17">
            <v>6895.4863848</v>
          </cell>
          <cell r="BM17">
            <v>8028.9909959999995</v>
          </cell>
          <cell r="CO17">
            <v>9445.87176</v>
          </cell>
          <cell r="CR17">
            <v>0</v>
          </cell>
          <cell r="CS17">
            <v>0</v>
          </cell>
        </row>
        <row r="18">
          <cell r="BG18">
            <v>5995.963066666665</v>
          </cell>
          <cell r="BH18">
            <v>5995.963066666665</v>
          </cell>
          <cell r="BJ18">
            <v>6079.1976576</v>
          </cell>
          <cell r="BK18">
            <v>6425.168255999999</v>
          </cell>
          <cell r="BL18">
            <v>7215.958195199999</v>
          </cell>
          <cell r="BM18">
            <v>8402.143103999999</v>
          </cell>
          <cell r="CO18">
            <v>9884.87424</v>
          </cell>
          <cell r="CR18">
            <v>0</v>
          </cell>
          <cell r="CS18">
            <v>0</v>
          </cell>
        </row>
        <row r="19">
          <cell r="BG19">
            <v>6263.4497833333335</v>
          </cell>
          <cell r="BH19">
            <v>6263.4497833333335</v>
          </cell>
          <cell r="BJ19">
            <v>6387.197086800001</v>
          </cell>
          <cell r="BK19">
            <v>6750.696108</v>
          </cell>
          <cell r="BL19">
            <v>7581.5510136</v>
          </cell>
          <cell r="BM19">
            <v>8827.833372000001</v>
          </cell>
          <cell r="CO19">
            <v>10385.68632</v>
          </cell>
          <cell r="CR19">
            <v>0</v>
          </cell>
          <cell r="CS19">
            <v>0</v>
          </cell>
        </row>
        <row r="20">
          <cell r="BG20">
            <v>6537.826333333334</v>
          </cell>
          <cell r="BH20">
            <v>6537.826333333334</v>
          </cell>
          <cell r="BJ20">
            <v>6657.183612000002</v>
          </cell>
          <cell r="BK20">
            <v>7036.047720000002</v>
          </cell>
          <cell r="BL20">
            <v>7902.022824000002</v>
          </cell>
          <cell r="BM20">
            <v>9200.985480000003</v>
          </cell>
          <cell r="CO20">
            <v>10824.688800000004</v>
          </cell>
          <cell r="CR20">
            <v>7495</v>
          </cell>
          <cell r="CS20">
            <v>7495</v>
          </cell>
        </row>
        <row r="21">
          <cell r="BG21">
            <v>6958.962433333333</v>
          </cell>
          <cell r="BH21">
            <v>6958.962433333333</v>
          </cell>
          <cell r="BJ21">
            <v>7071.581534400001</v>
          </cell>
          <cell r="BK21">
            <v>7474.029264000001</v>
          </cell>
          <cell r="BL21">
            <v>8393.909788800001</v>
          </cell>
          <cell r="BM21">
            <v>9773.730576000002</v>
          </cell>
          <cell r="CO21">
            <v>11498.506560000002</v>
          </cell>
          <cell r="CR21">
            <v>0</v>
          </cell>
          <cell r="CS21">
            <v>0</v>
          </cell>
        </row>
        <row r="22">
          <cell r="BG22">
            <v>7233.338983333334</v>
          </cell>
          <cell r="BH22">
            <v>7233.338983333334</v>
          </cell>
          <cell r="BJ22">
            <v>7341.568059600001</v>
          </cell>
          <cell r="BK22">
            <v>7759.380876000002</v>
          </cell>
          <cell r="BL22">
            <v>8714.381599200002</v>
          </cell>
          <cell r="BM22">
            <v>10146.882684000002</v>
          </cell>
          <cell r="CO22">
            <v>11937.509040000003</v>
          </cell>
          <cell r="CR22">
            <v>8495</v>
          </cell>
          <cell r="CS22">
            <v>8495</v>
          </cell>
        </row>
        <row r="23">
          <cell r="BG23">
            <v>7826.7580333333335</v>
          </cell>
          <cell r="BH23">
            <v>7826.7580333333335</v>
          </cell>
          <cell r="BJ23">
            <v>7925.4924048</v>
          </cell>
          <cell r="BK23">
            <v>8376.536688</v>
          </cell>
          <cell r="BL23">
            <v>9407.4950496</v>
          </cell>
          <cell r="BM23">
            <v>10953.932592000001</v>
          </cell>
          <cell r="CO23">
            <v>12886.97952</v>
          </cell>
          <cell r="CR23">
            <v>0</v>
          </cell>
          <cell r="CS23">
            <v>0</v>
          </cell>
        </row>
        <row r="24">
          <cell r="BG24">
            <v>8101.1345833333335</v>
          </cell>
          <cell r="BH24">
            <v>8101.1345833333335</v>
          </cell>
          <cell r="BJ24">
            <v>8195.478930000001</v>
          </cell>
          <cell r="BK24">
            <v>8661.888300000002</v>
          </cell>
          <cell r="BL24">
            <v>9727.96686</v>
          </cell>
          <cell r="BM24">
            <v>11327.084700000001</v>
          </cell>
          <cell r="CO24">
            <v>13325.982000000002</v>
          </cell>
          <cell r="CR24">
            <v>9495</v>
          </cell>
          <cell r="CS24">
            <v>9495</v>
          </cell>
        </row>
        <row r="25">
          <cell r="BG25">
            <v>4171.039966666666</v>
          </cell>
          <cell r="BH25">
            <v>4171.039966666666</v>
          </cell>
          <cell r="BJ25">
            <v>4283.473327199999</v>
          </cell>
          <cell r="BK25">
            <v>4527.248232</v>
          </cell>
          <cell r="BL25">
            <v>5084.448014399999</v>
          </cell>
          <cell r="BM25">
            <v>5920.2476879999995</v>
          </cell>
          <cell r="CO25">
            <v>6964.99728</v>
          </cell>
          <cell r="CR25">
            <v>0</v>
          </cell>
          <cell r="CS25">
            <v>0</v>
          </cell>
        </row>
        <row r="26">
          <cell r="BG26">
            <v>4445.416516666666</v>
          </cell>
          <cell r="BH26">
            <v>4445.416516666666</v>
          </cell>
          <cell r="BJ26">
            <v>4553.4598524</v>
          </cell>
          <cell r="BK26">
            <v>4812.599844</v>
          </cell>
          <cell r="BL26">
            <v>5404.9198248</v>
          </cell>
          <cell r="BM26">
            <v>6293.399796000001</v>
          </cell>
          <cell r="CO26">
            <v>7403.999760000001</v>
          </cell>
          <cell r="CR26">
            <v>4995</v>
          </cell>
          <cell r="CS26">
            <v>4995</v>
          </cell>
        </row>
        <row r="27">
          <cell r="BG27">
            <v>5230.261066666666</v>
          </cell>
          <cell r="BH27">
            <v>5230.261066666666</v>
          </cell>
          <cell r="BJ27">
            <v>5325.746889599999</v>
          </cell>
          <cell r="BK27">
            <v>5628.838175999999</v>
          </cell>
          <cell r="BL27">
            <v>6321.618259199999</v>
          </cell>
          <cell r="BM27">
            <v>7360.7883839999995</v>
          </cell>
          <cell r="CO27">
            <v>8659.75104</v>
          </cell>
          <cell r="CR27">
            <v>0</v>
          </cell>
          <cell r="CS27">
            <v>0</v>
          </cell>
        </row>
        <row r="28">
          <cell r="BG28">
            <v>5504.637616666665</v>
          </cell>
          <cell r="BH28">
            <v>5504.637616666665</v>
          </cell>
          <cell r="BJ28">
            <v>5595.733414799999</v>
          </cell>
          <cell r="BK28">
            <v>5914.189788</v>
          </cell>
          <cell r="BL28">
            <v>6642.090069599999</v>
          </cell>
          <cell r="BM28">
            <v>7733.940491999999</v>
          </cell>
          <cell r="CO28">
            <v>9098.753519999998</v>
          </cell>
          <cell r="CR28">
            <v>0</v>
          </cell>
          <cell r="CS28">
            <v>0</v>
          </cell>
        </row>
        <row r="29">
          <cell r="BG29">
            <v>83.271484375</v>
          </cell>
          <cell r="BH29">
            <v>83.271484375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CO29">
            <v>0</v>
          </cell>
        </row>
        <row r="30">
          <cell r="BG30">
            <v>2394.097394444445</v>
          </cell>
          <cell r="BH30">
            <v>2394.097394444445</v>
          </cell>
          <cell r="BJ30">
            <v>2430.4460028000008</v>
          </cell>
          <cell r="BK30">
            <v>2568.764068000001</v>
          </cell>
          <cell r="BL30">
            <v>2884.919645600001</v>
          </cell>
          <cell r="BM30">
            <v>3359.153012000001</v>
          </cell>
          <cell r="CO30">
            <v>3951.9447200000013</v>
          </cell>
          <cell r="CR30">
            <v>2745</v>
          </cell>
          <cell r="CS30">
            <v>2745</v>
          </cell>
        </row>
        <row r="31">
          <cell r="BG31">
            <v>2668.4739444444444</v>
          </cell>
          <cell r="BH31">
            <v>2668.4739444444444</v>
          </cell>
          <cell r="BJ31">
            <v>2700.4325280000003</v>
          </cell>
          <cell r="BK31">
            <v>2854.1156800000003</v>
          </cell>
          <cell r="BL31">
            <v>3205.3914560000003</v>
          </cell>
          <cell r="BM31">
            <v>3732.3051200000004</v>
          </cell>
          <cell r="CO31">
            <v>4390.9472000000005</v>
          </cell>
          <cell r="CR31">
            <v>3195</v>
          </cell>
          <cell r="CS31">
            <v>3195</v>
          </cell>
        </row>
        <row r="32">
          <cell r="BG32">
            <v>7677.453566666667</v>
          </cell>
          <cell r="BH32">
            <v>7677.453566666667</v>
          </cell>
          <cell r="BJ32">
            <v>8002.539309600002</v>
          </cell>
          <cell r="BK32">
            <v>8457.968376</v>
          </cell>
          <cell r="BL32">
            <v>9498.949099200003</v>
          </cell>
          <cell r="BM32">
            <v>11060.420184000002</v>
          </cell>
          <cell r="CO32">
            <v>13012.259040000003</v>
          </cell>
          <cell r="CR32">
            <v>0</v>
          </cell>
          <cell r="CS32">
            <v>0</v>
          </cell>
        </row>
        <row r="33">
          <cell r="BG33">
            <v>9221.619266666665</v>
          </cell>
          <cell r="BH33">
            <v>9221.619266666665</v>
          </cell>
          <cell r="BJ33">
            <v>9521.9983584</v>
          </cell>
          <cell r="BK33">
            <v>10063.900704</v>
          </cell>
          <cell r="BL33">
            <v>11302.5346368</v>
          </cell>
          <cell r="BM33">
            <v>13160.485535999998</v>
          </cell>
          <cell r="CO33">
            <v>15482.924159999999</v>
          </cell>
          <cell r="CR33">
            <v>0</v>
          </cell>
          <cell r="CS33">
            <v>0</v>
          </cell>
        </row>
        <row r="34">
          <cell r="BG34">
            <v>6497.723435714286</v>
          </cell>
          <cell r="BH34">
            <v>6497.723435714285</v>
          </cell>
          <cell r="BJ34">
            <v>6777.695575028571</v>
          </cell>
          <cell r="BK34">
            <v>7163.418087428571</v>
          </cell>
          <cell r="BL34">
            <v>8045.069544342856</v>
          </cell>
          <cell r="BM34">
            <v>9367.546729714284</v>
          </cell>
          <cell r="CO34">
            <v>11020.64321142857</v>
          </cell>
          <cell r="CR34">
            <v>0</v>
          </cell>
          <cell r="CS34">
            <v>0</v>
          </cell>
        </row>
        <row r="35">
          <cell r="BG35">
            <v>14793.392333333331</v>
          </cell>
          <cell r="BH35">
            <v>14793.392333333331</v>
          </cell>
          <cell r="BJ35">
            <v>15452.548055999998</v>
          </cell>
          <cell r="BK35">
            <v>16331.96136</v>
          </cell>
          <cell r="BL35">
            <v>18342.048912</v>
          </cell>
          <cell r="BM35">
            <v>21357.180239999998</v>
          </cell>
          <cell r="CO35">
            <v>25126.094399999998</v>
          </cell>
          <cell r="CR35">
            <v>18900</v>
          </cell>
          <cell r="CS35">
            <v>18900</v>
          </cell>
        </row>
        <row r="36">
          <cell r="BG36">
            <v>3301.5064</v>
          </cell>
          <cell r="BH36">
            <v>3301.5064</v>
          </cell>
          <cell r="BJ36">
            <v>3356.1842976000003</v>
          </cell>
          <cell r="BK36">
            <v>3547.1866560000003</v>
          </cell>
          <cell r="BL36">
            <v>3983.7634752000004</v>
          </cell>
          <cell r="BM36">
            <v>4638.628704</v>
          </cell>
          <cell r="CO36">
            <v>5457.21024</v>
          </cell>
          <cell r="CR36">
            <v>0</v>
          </cell>
          <cell r="CS36">
            <v>0</v>
          </cell>
        </row>
        <row r="37">
          <cell r="BG37">
            <v>3575.88295</v>
          </cell>
          <cell r="BH37">
            <v>3575.8829500000006</v>
          </cell>
          <cell r="BJ37">
            <v>3626.1708228000007</v>
          </cell>
          <cell r="BK37">
            <v>3832.538268000001</v>
          </cell>
          <cell r="BL37">
            <v>4304.235285600001</v>
          </cell>
          <cell r="BM37">
            <v>5011.780812000001</v>
          </cell>
          <cell r="CO37">
            <v>5896.212720000001</v>
          </cell>
          <cell r="CR37">
            <v>4095</v>
          </cell>
          <cell r="CS37">
            <v>4095</v>
          </cell>
        </row>
        <row r="38">
          <cell r="BG38">
            <v>3690.73825</v>
          </cell>
          <cell r="BH38">
            <v>3690.7382500000003</v>
          </cell>
          <cell r="BJ38">
            <v>3739.1884380000006</v>
          </cell>
          <cell r="BK38">
            <v>3951.987780000001</v>
          </cell>
          <cell r="BL38">
            <v>4438.386276000001</v>
          </cell>
          <cell r="BM38">
            <v>5167.984020000001</v>
          </cell>
          <cell r="CO38">
            <v>6079.981200000001</v>
          </cell>
          <cell r="CR38">
            <v>0</v>
          </cell>
          <cell r="CS38">
            <v>0</v>
          </cell>
        </row>
        <row r="39">
          <cell r="BG39">
            <v>4872.9334666666655</v>
          </cell>
          <cell r="BH39">
            <v>4872.9334666666655</v>
          </cell>
          <cell r="BJ39">
            <v>4974.136531199998</v>
          </cell>
          <cell r="BK39">
            <v>5257.217471999998</v>
          </cell>
          <cell r="BL39">
            <v>5904.259622399998</v>
          </cell>
          <cell r="BM39">
            <v>6874.822847999998</v>
          </cell>
          <cell r="CO39">
            <v>8088.026879999998</v>
          </cell>
          <cell r="CR39">
            <v>0</v>
          </cell>
          <cell r="CS39">
            <v>0</v>
          </cell>
        </row>
        <row r="40">
          <cell r="BG40">
            <v>5147.310016666666</v>
          </cell>
          <cell r="BH40">
            <v>5147.310016666666</v>
          </cell>
          <cell r="BJ40">
            <v>5244.123056399999</v>
          </cell>
          <cell r="BK40">
            <v>5542.569083999999</v>
          </cell>
          <cell r="BL40">
            <v>6224.731432799999</v>
          </cell>
          <cell r="BM40">
            <v>7247.974955999998</v>
          </cell>
          <cell r="CO40">
            <v>8527.029359999999</v>
          </cell>
          <cell r="CR40">
            <v>5995</v>
          </cell>
          <cell r="CS40">
            <v>5995</v>
          </cell>
        </row>
        <row r="41">
          <cell r="BG41">
            <v>5721.586516666666</v>
          </cell>
          <cell r="BH41">
            <v>5721.586516666666</v>
          </cell>
          <cell r="BJ41">
            <v>5809.2111324</v>
          </cell>
          <cell r="BK41">
            <v>6139.816644</v>
          </cell>
          <cell r="BL41">
            <v>6895.4863848</v>
          </cell>
          <cell r="BM41">
            <v>8028.9909959999995</v>
          </cell>
          <cell r="CO41">
            <v>9445.87176</v>
          </cell>
          <cell r="CR41">
            <v>0</v>
          </cell>
          <cell r="CS41">
            <v>0</v>
          </cell>
        </row>
        <row r="42">
          <cell r="BG42">
            <v>5995.963066666665</v>
          </cell>
          <cell r="BH42">
            <v>5995.963066666665</v>
          </cell>
          <cell r="BJ42">
            <v>6079.1976576</v>
          </cell>
          <cell r="BK42">
            <v>6425.168255999999</v>
          </cell>
          <cell r="BL42">
            <v>7215.958195199999</v>
          </cell>
          <cell r="BM42">
            <v>8402.143103999999</v>
          </cell>
          <cell r="CO42">
            <v>9884.87424</v>
          </cell>
          <cell r="CR42">
            <v>0</v>
          </cell>
          <cell r="CS42">
            <v>0</v>
          </cell>
        </row>
        <row r="43">
          <cell r="BG43">
            <v>6263.4497833333335</v>
          </cell>
          <cell r="BH43">
            <v>6263.4497833333335</v>
          </cell>
          <cell r="BJ43">
            <v>6387.197086800001</v>
          </cell>
          <cell r="BK43">
            <v>6750.696108</v>
          </cell>
          <cell r="BL43">
            <v>7581.5510136</v>
          </cell>
          <cell r="BM43">
            <v>8827.833372000001</v>
          </cell>
          <cell r="CO43">
            <v>10385.68632</v>
          </cell>
          <cell r="CR43">
            <v>0</v>
          </cell>
          <cell r="CS43">
            <v>0</v>
          </cell>
        </row>
        <row r="44">
          <cell r="BG44">
            <v>6537.826333333334</v>
          </cell>
          <cell r="BH44">
            <v>6537.826333333334</v>
          </cell>
          <cell r="BJ44">
            <v>6657.183612000002</v>
          </cell>
          <cell r="BK44">
            <v>7036.047720000002</v>
          </cell>
          <cell r="BL44">
            <v>7902.022824000002</v>
          </cell>
          <cell r="BM44">
            <v>9200.985480000003</v>
          </cell>
          <cell r="CO44">
            <v>10824.688800000004</v>
          </cell>
          <cell r="CR44">
            <v>7495</v>
          </cell>
          <cell r="CS44">
            <v>7495</v>
          </cell>
        </row>
        <row r="45">
          <cell r="BG45">
            <v>6958.962433333333</v>
          </cell>
          <cell r="BH45">
            <v>6958.962433333333</v>
          </cell>
          <cell r="BJ45">
            <v>7071.581534400001</v>
          </cell>
          <cell r="BK45">
            <v>7474.029264000001</v>
          </cell>
          <cell r="BL45">
            <v>8393.909788800001</v>
          </cell>
          <cell r="BM45">
            <v>9773.730576000002</v>
          </cell>
          <cell r="CO45">
            <v>11498.506560000002</v>
          </cell>
          <cell r="CR45">
            <v>0</v>
          </cell>
          <cell r="CS45">
            <v>0</v>
          </cell>
        </row>
        <row r="46">
          <cell r="BG46">
            <v>7233.338983333334</v>
          </cell>
          <cell r="BH46">
            <v>7233.338983333334</v>
          </cell>
          <cell r="BJ46">
            <v>7341.568059600001</v>
          </cell>
          <cell r="BK46">
            <v>7759.380876000002</v>
          </cell>
          <cell r="BL46">
            <v>8714.381599200002</v>
          </cell>
          <cell r="BM46">
            <v>10146.882684000002</v>
          </cell>
          <cell r="CO46">
            <v>11937.509040000003</v>
          </cell>
          <cell r="CR46">
            <v>8495</v>
          </cell>
          <cell r="CS46">
            <v>8495</v>
          </cell>
        </row>
        <row r="47">
          <cell r="BG47">
            <v>7826.7580333333335</v>
          </cell>
          <cell r="BH47">
            <v>7826.7580333333335</v>
          </cell>
          <cell r="BJ47">
            <v>7925.4924048</v>
          </cell>
          <cell r="BK47">
            <v>8376.536688</v>
          </cell>
          <cell r="BL47">
            <v>9407.4950496</v>
          </cell>
          <cell r="BM47">
            <v>10953.932592000001</v>
          </cell>
          <cell r="CO47">
            <v>12886.97952</v>
          </cell>
          <cell r="CR47">
            <v>0</v>
          </cell>
          <cell r="CS47">
            <v>0</v>
          </cell>
        </row>
        <row r="48">
          <cell r="BG48">
            <v>8101.1345833333335</v>
          </cell>
          <cell r="BH48">
            <v>8101.1345833333335</v>
          </cell>
          <cell r="BJ48">
            <v>8195.478930000001</v>
          </cell>
          <cell r="BK48">
            <v>8661.888300000002</v>
          </cell>
          <cell r="BL48">
            <v>9727.96686</v>
          </cell>
          <cell r="BM48">
            <v>11327.084700000001</v>
          </cell>
          <cell r="CO48">
            <v>13325.982000000002</v>
          </cell>
          <cell r="CR48">
            <v>9495</v>
          </cell>
          <cell r="CS48">
            <v>9495</v>
          </cell>
        </row>
        <row r="49">
          <cell r="BG49">
            <v>4171.039966666666</v>
          </cell>
          <cell r="BH49">
            <v>4171.039966666666</v>
          </cell>
          <cell r="BJ49">
            <v>4283.473327199999</v>
          </cell>
          <cell r="BK49">
            <v>4527.248232</v>
          </cell>
          <cell r="BL49">
            <v>5084.448014399999</v>
          </cell>
          <cell r="BM49">
            <v>5920.2476879999995</v>
          </cell>
          <cell r="CO49">
            <v>6964.99728</v>
          </cell>
          <cell r="CR49">
            <v>0</v>
          </cell>
          <cell r="CS49">
            <v>0</v>
          </cell>
        </row>
        <row r="50">
          <cell r="BG50">
            <v>4445.416516666666</v>
          </cell>
          <cell r="BH50">
            <v>4445.416516666666</v>
          </cell>
          <cell r="BJ50">
            <v>4553.4598524</v>
          </cell>
          <cell r="BK50">
            <v>4812.599844</v>
          </cell>
          <cell r="BL50">
            <v>5404.9198248</v>
          </cell>
          <cell r="BM50">
            <v>6293.399796000001</v>
          </cell>
          <cell r="CO50">
            <v>7403.999760000001</v>
          </cell>
          <cell r="CR50">
            <v>4995</v>
          </cell>
          <cell r="CS50">
            <v>4995</v>
          </cell>
        </row>
        <row r="51">
          <cell r="BG51">
            <v>5230.261066666666</v>
          </cell>
          <cell r="BH51">
            <v>5230.261066666666</v>
          </cell>
          <cell r="BJ51">
            <v>5325.746889599999</v>
          </cell>
          <cell r="BK51">
            <v>5628.838175999999</v>
          </cell>
          <cell r="BL51">
            <v>6321.618259199999</v>
          </cell>
          <cell r="BM51">
            <v>7360.7883839999995</v>
          </cell>
          <cell r="CO51">
            <v>8659.75104</v>
          </cell>
          <cell r="CR51">
            <v>0</v>
          </cell>
          <cell r="CS51">
            <v>0</v>
          </cell>
        </row>
        <row r="52">
          <cell r="BG52">
            <v>5504.637616666665</v>
          </cell>
          <cell r="BH52">
            <v>5504.637616666665</v>
          </cell>
          <cell r="BJ52">
            <v>5595.733414799999</v>
          </cell>
          <cell r="BK52">
            <v>5914.189788</v>
          </cell>
          <cell r="BL52">
            <v>6642.090069599999</v>
          </cell>
          <cell r="BM52">
            <v>7733.940491999999</v>
          </cell>
          <cell r="CO52">
            <v>9098.753519999998</v>
          </cell>
          <cell r="CR52">
            <v>0</v>
          </cell>
          <cell r="CS52">
            <v>0</v>
          </cell>
        </row>
        <row r="53">
          <cell r="BG53">
            <v>5974.066044444444</v>
          </cell>
          <cell r="BH53">
            <v>5974.066044444444</v>
          </cell>
          <cell r="BJ53">
            <v>6057.650987733333</v>
          </cell>
          <cell r="BK53">
            <v>6402.395352888889</v>
          </cell>
          <cell r="BL53">
            <v>7190.382473244445</v>
          </cell>
          <cell r="BM53">
            <v>8372.363153777776</v>
          </cell>
          <cell r="CO53">
            <v>9849.839004444444</v>
          </cell>
          <cell r="CR53">
            <v>0</v>
          </cell>
          <cell r="CS53">
            <v>0</v>
          </cell>
        </row>
        <row r="54">
          <cell r="BG54">
            <v>11075.67634074074</v>
          </cell>
          <cell r="BH54">
            <v>11075.67634074074</v>
          </cell>
          <cell r="BJ54">
            <v>11197.082185955554</v>
          </cell>
          <cell r="BK54">
            <v>11834.314505481481</v>
          </cell>
          <cell r="BL54">
            <v>13290.84552154074</v>
          </cell>
          <cell r="BM54">
            <v>15475.642045629627</v>
          </cell>
          <cell r="CO54">
            <v>18206.63770074074</v>
          </cell>
          <cell r="CR54">
            <v>0</v>
          </cell>
          <cell r="CS54">
            <v>0</v>
          </cell>
        </row>
        <row r="55">
          <cell r="BG55">
            <v>8724.054340740742</v>
          </cell>
          <cell r="BH55">
            <v>8724.054340740742</v>
          </cell>
          <cell r="BJ55">
            <v>8883.086137955557</v>
          </cell>
          <cell r="BK55">
            <v>9388.627625481484</v>
          </cell>
          <cell r="BL55">
            <v>10544.151025540743</v>
          </cell>
          <cell r="BM55">
            <v>12277.436125629632</v>
          </cell>
          <cell r="CO55">
            <v>14444.042500740745</v>
          </cell>
          <cell r="CR55">
            <v>0</v>
          </cell>
          <cell r="CS55">
            <v>0</v>
          </cell>
        </row>
        <row r="56">
          <cell r="BG56">
            <v>17519.482622222222</v>
          </cell>
          <cell r="BH56">
            <v>17519.482622222222</v>
          </cell>
          <cell r="BJ56">
            <v>18135.020900266667</v>
          </cell>
          <cell r="BK56">
            <v>19167.095260444446</v>
          </cell>
          <cell r="BL56">
            <v>21526.122369422224</v>
          </cell>
          <cell r="BM56">
            <v>25064.663032888893</v>
          </cell>
          <cell r="CO56">
            <v>29487.838862222226</v>
          </cell>
          <cell r="CR56">
            <v>0</v>
          </cell>
          <cell r="CS56">
            <v>0</v>
          </cell>
        </row>
        <row r="57">
          <cell r="BG57">
            <v>20960.69253333333</v>
          </cell>
          <cell r="BH57">
            <v>20960.69253333333</v>
          </cell>
          <cell r="BJ57">
            <v>21969.096452799997</v>
          </cell>
          <cell r="BK57">
            <v>23219.370234666665</v>
          </cell>
          <cell r="BL57">
            <v>26077.13887893333</v>
          </cell>
          <cell r="BM57">
            <v>30363.79184533333</v>
          </cell>
          <cell r="CO57">
            <v>35722.10805333333</v>
          </cell>
          <cell r="CR57">
            <v>0</v>
          </cell>
          <cell r="CS57">
            <v>0</v>
          </cell>
        </row>
        <row r="58">
          <cell r="BJ58">
            <v>0</v>
          </cell>
          <cell r="BK58">
            <v>0</v>
          </cell>
          <cell r="BL58">
            <v>0</v>
          </cell>
          <cell r="CR58">
            <v>0</v>
          </cell>
          <cell r="CS58">
            <v>0</v>
          </cell>
        </row>
        <row r="59">
          <cell r="BG59">
            <v>20057.740358333333</v>
          </cell>
          <cell r="BH59">
            <v>20057.740358333333</v>
          </cell>
          <cell r="BJ59">
            <v>20603.133730414374</v>
          </cell>
          <cell r="BK59">
            <v>21775.669796372917</v>
          </cell>
          <cell r="BL59">
            <v>24455.752232849583</v>
          </cell>
          <cell r="BM59">
            <v>28475.87588756458</v>
          </cell>
          <cell r="CO59">
            <v>33501.03045595833</v>
          </cell>
          <cell r="CR59">
            <v>0</v>
          </cell>
          <cell r="CS59">
            <v>0</v>
          </cell>
        </row>
        <row r="60">
          <cell r="BG60">
            <v>967.7239583333331</v>
          </cell>
          <cell r="BH60">
            <v>967.7239583333331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CO60">
            <v>0</v>
          </cell>
          <cell r="CR60">
            <v>0</v>
          </cell>
          <cell r="CS60">
            <v>0</v>
          </cell>
        </row>
        <row r="61">
          <cell r="BG61">
            <v>24670.23591111111</v>
          </cell>
          <cell r="BH61">
            <v>24670.23591111111</v>
          </cell>
          <cell r="BJ61">
            <v>25187.00158284333</v>
          </cell>
          <cell r="BK61">
            <v>26620.408176988887</v>
          </cell>
          <cell r="BL61">
            <v>29896.76610646444</v>
          </cell>
          <cell r="BM61">
            <v>34811.30300067778</v>
          </cell>
          <cell r="CO61">
            <v>40954.47411844444</v>
          </cell>
          <cell r="CR61">
            <v>0</v>
          </cell>
          <cell r="CS61">
            <v>0</v>
          </cell>
        </row>
        <row r="62">
          <cell r="BG62">
            <v>22587.941125</v>
          </cell>
          <cell r="BH62">
            <v>22587.941125</v>
          </cell>
          <cell r="BJ62">
            <v>23207.982028021877</v>
          </cell>
          <cell r="BK62">
            <v>24528.761493031252</v>
          </cell>
          <cell r="BL62">
            <v>27547.68598448125</v>
          </cell>
          <cell r="BM62">
            <v>32076.07272165625</v>
          </cell>
          <cell r="CO62">
            <v>37736.556143125</v>
          </cell>
          <cell r="CR62">
            <v>0</v>
          </cell>
          <cell r="CS62">
            <v>0</v>
          </cell>
        </row>
        <row r="63">
          <cell r="BG63">
            <v>27278.299525</v>
          </cell>
          <cell r="BH63">
            <v>27278.299524999995</v>
          </cell>
          <cell r="BJ63">
            <v>27909.831806101865</v>
          </cell>
          <cell r="BK63">
            <v>29498.196217831242</v>
          </cell>
          <cell r="BL63">
            <v>33128.74344464124</v>
          </cell>
          <cell r="BM63">
            <v>38574.564284856235</v>
          </cell>
          <cell r="CO63">
            <v>45381.84033512499</v>
          </cell>
          <cell r="CR63">
            <v>0</v>
          </cell>
          <cell r="CS63">
            <v>0</v>
          </cell>
        </row>
        <row r="64">
          <cell r="BG64">
            <v>27620.259875</v>
          </cell>
          <cell r="BH64">
            <v>27620.259875</v>
          </cell>
          <cell r="BJ64">
            <v>28355.302767553123</v>
          </cell>
          <cell r="BK64">
            <v>29969.01918521875</v>
          </cell>
          <cell r="BL64">
            <v>33657.51385416875</v>
          </cell>
          <cell r="BM64">
            <v>39190.255857593744</v>
          </cell>
          <cell r="CO64">
            <v>46106.183361874995</v>
          </cell>
          <cell r="CR64">
            <v>0</v>
          </cell>
          <cell r="CS64">
            <v>0</v>
          </cell>
        </row>
        <row r="65">
          <cell r="BG65">
            <v>32310.618275</v>
          </cell>
          <cell r="BH65">
            <v>32310.618275</v>
          </cell>
          <cell r="BJ65">
            <v>33057.15254563312</v>
          </cell>
          <cell r="BK65">
            <v>34938.45391001875</v>
          </cell>
          <cell r="BL65">
            <v>39238.57131432874</v>
          </cell>
          <cell r="BM65">
            <v>45688.74742079374</v>
          </cell>
          <cell r="CO65">
            <v>53751.467553874994</v>
          </cell>
          <cell r="CR65">
            <v>0</v>
          </cell>
          <cell r="CS65">
            <v>0</v>
          </cell>
        </row>
        <row r="66">
          <cell r="BJ66">
            <v>0</v>
          </cell>
          <cell r="BK66">
            <v>0</v>
          </cell>
          <cell r="BL66">
            <v>0</v>
          </cell>
          <cell r="CR66">
            <v>0</v>
          </cell>
          <cell r="CS66">
            <v>0</v>
          </cell>
        </row>
        <row r="67">
          <cell r="BG67">
            <v>240.04629629629628</v>
          </cell>
          <cell r="BH67">
            <v>240.04629629629628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CO67">
            <v>0</v>
          </cell>
          <cell r="CR67">
            <v>0</v>
          </cell>
          <cell r="CS67">
            <v>0</v>
          </cell>
        </row>
        <row r="68">
          <cell r="BG68">
            <v>9961.797866666666</v>
          </cell>
          <cell r="BH68">
            <v>9961.797866666666</v>
          </cell>
          <cell r="BJ68">
            <v>10250.3341008</v>
          </cell>
          <cell r="BK68">
            <v>10833.686448</v>
          </cell>
          <cell r="BL68">
            <v>12167.0632416</v>
          </cell>
          <cell r="BM68">
            <v>14167.128432000001</v>
          </cell>
          <cell r="CO68">
            <v>16667.20992</v>
          </cell>
          <cell r="CR68">
            <v>0</v>
          </cell>
          <cell r="CS68">
            <v>0</v>
          </cell>
        </row>
        <row r="69">
          <cell r="BG69">
            <v>10236.174416666667</v>
          </cell>
          <cell r="BH69">
            <v>10236.174416666667</v>
          </cell>
          <cell r="BJ69">
            <v>10520.320626</v>
          </cell>
          <cell r="BK69">
            <v>11119.03806</v>
          </cell>
          <cell r="BL69">
            <v>12487.535052</v>
          </cell>
          <cell r="BM69">
            <v>14540.28054</v>
          </cell>
          <cell r="CO69">
            <v>17106.2124</v>
          </cell>
          <cell r="CR69">
            <v>0</v>
          </cell>
          <cell r="CS69">
            <v>0</v>
          </cell>
        </row>
        <row r="70">
          <cell r="BG70">
            <v>888.2291666666665</v>
          </cell>
          <cell r="BH70">
            <v>888.2291666666665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CO70">
            <v>0</v>
          </cell>
          <cell r="CR70">
            <v>0</v>
          </cell>
          <cell r="CS70">
            <v>0</v>
          </cell>
        </row>
        <row r="71">
          <cell r="BJ71">
            <v>0</v>
          </cell>
          <cell r="BK71">
            <v>0</v>
          </cell>
          <cell r="BL71">
            <v>0</v>
          </cell>
          <cell r="CR71">
            <v>0</v>
          </cell>
          <cell r="CS71">
            <v>0</v>
          </cell>
        </row>
        <row r="72">
          <cell r="BG72">
            <v>11934.63036875</v>
          </cell>
          <cell r="BH72">
            <v>11934.63036875</v>
          </cell>
          <cell r="BJ72">
            <v>12230.79472035</v>
          </cell>
          <cell r="BK72">
            <v>12926.856208500001</v>
          </cell>
          <cell r="BL72">
            <v>14517.853895700002</v>
          </cell>
          <cell r="BM72">
            <v>16904.3504265</v>
          </cell>
          <cell r="CO72">
            <v>19887.471090000003</v>
          </cell>
          <cell r="CR72">
            <v>0</v>
          </cell>
          <cell r="CS72">
            <v>0</v>
          </cell>
        </row>
        <row r="73">
          <cell r="BG73">
            <v>965.9492187499998</v>
          </cell>
          <cell r="BH73">
            <v>965.9492187499997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CO73">
            <v>0</v>
          </cell>
          <cell r="CR73">
            <v>0</v>
          </cell>
          <cell r="CS73">
            <v>0</v>
          </cell>
        </row>
        <row r="74">
          <cell r="BG74">
            <v>16579.88916875</v>
          </cell>
          <cell r="BH74">
            <v>16579.88916875</v>
          </cell>
          <cell r="BJ74">
            <v>16801.72937955</v>
          </cell>
          <cell r="BK74">
            <v>17757.9253605</v>
          </cell>
          <cell r="BL74">
            <v>19943.5161741</v>
          </cell>
          <cell r="BM74">
            <v>23221.9023945</v>
          </cell>
          <cell r="CO74">
            <v>27319.88517</v>
          </cell>
          <cell r="CR74">
            <v>0</v>
          </cell>
          <cell r="CS74">
            <v>0</v>
          </cell>
        </row>
        <row r="75">
          <cell r="BG75">
            <v>15561.63925</v>
          </cell>
          <cell r="BH75">
            <v>15561.63925</v>
          </cell>
          <cell r="BJ75">
            <v>15984.540522000001</v>
          </cell>
          <cell r="BK75">
            <v>16894.22982</v>
          </cell>
          <cell r="BL75">
            <v>18973.519644</v>
          </cell>
          <cell r="BM75">
            <v>22092.45438</v>
          </cell>
          <cell r="CO75">
            <v>25991.1228</v>
          </cell>
          <cell r="CR75">
            <v>0</v>
          </cell>
          <cell r="CS75">
            <v>0</v>
          </cell>
        </row>
        <row r="76">
          <cell r="BG76">
            <v>1332.34375</v>
          </cell>
          <cell r="BH76">
            <v>1332.34375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CO76">
            <v>0</v>
          </cell>
          <cell r="CR76">
            <v>0</v>
          </cell>
          <cell r="CS76">
            <v>0</v>
          </cell>
        </row>
        <row r="77">
          <cell r="BG77">
            <v>23786.5549</v>
          </cell>
          <cell r="BH77">
            <v>23786.5549</v>
          </cell>
          <cell r="BJ77">
            <v>24077.857521600003</v>
          </cell>
          <cell r="BK77">
            <v>25448.142096000003</v>
          </cell>
          <cell r="BL77">
            <v>28580.2211232</v>
          </cell>
          <cell r="BM77">
            <v>33278.339664</v>
          </cell>
          <cell r="CO77">
            <v>39150.98784</v>
          </cell>
          <cell r="CR77">
            <v>0</v>
          </cell>
          <cell r="CS77">
            <v>0</v>
          </cell>
        </row>
        <row r="78">
          <cell r="BJ78">
            <v>0</v>
          </cell>
          <cell r="BK78">
            <v>0</v>
          </cell>
          <cell r="BL78">
            <v>0</v>
          </cell>
          <cell r="CO78">
            <v>0</v>
          </cell>
          <cell r="CR78">
            <v>0</v>
          </cell>
          <cell r="CS78">
            <v>0</v>
          </cell>
        </row>
        <row r="79">
          <cell r="BG79">
            <v>7118.483683333333</v>
          </cell>
          <cell r="BH79">
            <v>7118.483683333333</v>
          </cell>
          <cell r="BJ79">
            <v>7228.5504444</v>
          </cell>
          <cell r="BK79">
            <v>7639.931364</v>
          </cell>
          <cell r="BL79">
            <v>8580.2306088</v>
          </cell>
          <cell r="BM79">
            <v>9990.679476</v>
          </cell>
          <cell r="CO79">
            <v>11753.74056</v>
          </cell>
          <cell r="CR79">
            <v>0</v>
          </cell>
          <cell r="CS79">
            <v>0</v>
          </cell>
        </row>
        <row r="80">
          <cell r="BG80">
            <v>7392.860233333334</v>
          </cell>
          <cell r="BH80">
            <v>7392.860233333335</v>
          </cell>
          <cell r="BJ80">
            <v>7498.536969600001</v>
          </cell>
          <cell r="BK80">
            <v>7925.282976000001</v>
          </cell>
          <cell r="BL80">
            <v>8900.7024192</v>
          </cell>
          <cell r="BM80">
            <v>10363.831584000001</v>
          </cell>
          <cell r="CO80">
            <v>12192.743040000001</v>
          </cell>
          <cell r="CR80">
            <v>0</v>
          </cell>
          <cell r="CS80">
            <v>0</v>
          </cell>
        </row>
        <row r="81">
          <cell r="BG81">
            <v>444.11458333333326</v>
          </cell>
          <cell r="BH81">
            <v>444.11458333333326</v>
          </cell>
          <cell r="BJ81">
            <v>660.97125</v>
          </cell>
          <cell r="BK81">
            <v>698.5875000000001</v>
          </cell>
          <cell r="BL81">
            <v>784.5675</v>
          </cell>
          <cell r="BM81">
            <v>913.5375</v>
          </cell>
          <cell r="CO81">
            <v>1074.75</v>
          </cell>
          <cell r="CR81">
            <v>0</v>
          </cell>
          <cell r="CS81">
            <v>0</v>
          </cell>
        </row>
        <row r="82">
          <cell r="BG82">
            <v>18440.684337500003</v>
          </cell>
          <cell r="BH82">
            <v>18440.684337500003</v>
          </cell>
          <cell r="BJ82">
            <v>18985.492763100003</v>
          </cell>
          <cell r="BK82">
            <v>20065.967961000002</v>
          </cell>
          <cell r="BL82">
            <v>22535.625556200004</v>
          </cell>
          <cell r="BM82">
            <v>26240.111949000006</v>
          </cell>
          <cell r="CO82">
            <v>30870.719940000006</v>
          </cell>
          <cell r="CR82">
            <v>0</v>
          </cell>
          <cell r="CS82">
            <v>0</v>
          </cell>
        </row>
        <row r="83">
          <cell r="BG83">
            <v>1665.4296874999995</v>
          </cell>
          <cell r="BH83">
            <v>1665.4296874999993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CO83">
            <v>0</v>
          </cell>
          <cell r="CR83">
            <v>0</v>
          </cell>
          <cell r="CS83">
            <v>0</v>
          </cell>
        </row>
        <row r="84">
          <cell r="BG84">
            <v>23085.9431375</v>
          </cell>
          <cell r="BH84">
            <v>23085.9431375</v>
          </cell>
          <cell r="BJ84">
            <v>23556.427422299996</v>
          </cell>
          <cell r="BK84">
            <v>24897.037113</v>
          </cell>
          <cell r="BL84">
            <v>27961.2878346</v>
          </cell>
          <cell r="BM84">
            <v>32557.663916999998</v>
          </cell>
          <cell r="CO84">
            <v>38303.13402</v>
          </cell>
          <cell r="CR84">
            <v>0</v>
          </cell>
          <cell r="CS84">
            <v>0</v>
          </cell>
        </row>
        <row r="85">
          <cell r="BG85">
            <v>19799.92799375</v>
          </cell>
          <cell r="BH85">
            <v>19799.92799375</v>
          </cell>
          <cell r="BJ85">
            <v>20171.813833350003</v>
          </cell>
          <cell r="BK85">
            <v>21319.803238500004</v>
          </cell>
          <cell r="BL85">
            <v>23943.7790217</v>
          </cell>
          <cell r="BM85">
            <v>27879.7426965</v>
          </cell>
          <cell r="CO85">
            <v>32799.697290000004</v>
          </cell>
          <cell r="CR85">
            <v>0</v>
          </cell>
          <cell r="CS85">
            <v>0</v>
          </cell>
        </row>
        <row r="86">
          <cell r="BG86">
            <v>29090.445593750002</v>
          </cell>
          <cell r="BH86">
            <v>29090.445593750002</v>
          </cell>
          <cell r="BJ86">
            <v>29313.683151750003</v>
          </cell>
          <cell r="BK86">
            <v>30981.941542500008</v>
          </cell>
          <cell r="BL86">
            <v>34795.103578500006</v>
          </cell>
          <cell r="BM86">
            <v>40514.846632500004</v>
          </cell>
          <cell r="CO86">
            <v>47664.52545000001</v>
          </cell>
          <cell r="CR86">
            <v>0</v>
          </cell>
          <cell r="CS86">
            <v>0</v>
          </cell>
        </row>
        <row r="87">
          <cell r="BG87">
            <v>22278.383875000003</v>
          </cell>
          <cell r="BH87">
            <v>22278.383875000003</v>
          </cell>
          <cell r="BJ87">
            <v>22795.383483000005</v>
          </cell>
          <cell r="BK87">
            <v>24092.681730000004</v>
          </cell>
          <cell r="BL87">
            <v>27057.934866000003</v>
          </cell>
          <cell r="BM87">
            <v>31505.814570000006</v>
          </cell>
          <cell r="CO87">
            <v>37065.66420000001</v>
          </cell>
          <cell r="CR87">
            <v>0</v>
          </cell>
          <cell r="CS87">
            <v>0</v>
          </cell>
        </row>
        <row r="88">
          <cell r="BG88">
            <v>1732.0468749999995</v>
          </cell>
          <cell r="BH88">
            <v>1732.0468749999993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CO88">
            <v>0</v>
          </cell>
          <cell r="CR88">
            <v>0</v>
          </cell>
          <cell r="CS88">
            <v>0</v>
          </cell>
        </row>
        <row r="89">
          <cell r="BG89">
            <v>1732.0468749999995</v>
          </cell>
          <cell r="BH89">
            <v>1732.0468749999993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CO89">
            <v>0</v>
          </cell>
          <cell r="CR89">
            <v>0</v>
          </cell>
          <cell r="CS89">
            <v>0</v>
          </cell>
        </row>
        <row r="90">
          <cell r="BJ90">
            <v>0</v>
          </cell>
          <cell r="BK90">
            <v>0</v>
          </cell>
          <cell r="BL90">
            <v>0</v>
          </cell>
          <cell r="CR90">
            <v>0</v>
          </cell>
          <cell r="CS90">
            <v>0</v>
          </cell>
        </row>
        <row r="91">
          <cell r="BG91">
            <v>4398.959845833334</v>
          </cell>
          <cell r="BH91">
            <v>4398.959845833334</v>
          </cell>
          <cell r="BJ91">
            <v>4521.5848355906255</v>
          </cell>
          <cell r="BK91">
            <v>4778.910801843751</v>
          </cell>
          <cell r="BL91">
            <v>5367.08443899375</v>
          </cell>
          <cell r="BM91">
            <v>6249.344894718751</v>
          </cell>
          <cell r="CO91">
            <v>7352.170464375001</v>
          </cell>
          <cell r="CR91">
            <v>5000</v>
          </cell>
          <cell r="CS91">
            <v>5000</v>
          </cell>
        </row>
        <row r="92">
          <cell r="BG92">
            <v>5227.194794444444</v>
          </cell>
          <cell r="BH92">
            <v>5227.194794444444</v>
          </cell>
          <cell r="BJ92">
            <v>5381.283027037498</v>
          </cell>
          <cell r="BK92">
            <v>5687.534906624998</v>
          </cell>
          <cell r="BL92">
            <v>6387.539202824998</v>
          </cell>
          <cell r="BM92">
            <v>7437.545647124998</v>
          </cell>
          <cell r="CO92">
            <v>8750.053702499998</v>
          </cell>
          <cell r="CR92">
            <v>5780</v>
          </cell>
          <cell r="CS92">
            <v>5780</v>
          </cell>
        </row>
        <row r="93">
          <cell r="BG93">
            <v>7846.409566666665</v>
          </cell>
          <cell r="BH93">
            <v>7846.409566666665</v>
          </cell>
          <cell r="BJ93">
            <v>8048.162707604999</v>
          </cell>
          <cell r="BK93">
            <v>8506.18822755</v>
          </cell>
          <cell r="BL93">
            <v>9553.103701709999</v>
          </cell>
          <cell r="BM93">
            <v>11123.476912949998</v>
          </cell>
          <cell r="CO93">
            <v>13086.443426999998</v>
          </cell>
          <cell r="CR93">
            <v>8450</v>
          </cell>
          <cell r="CS93">
            <v>8450</v>
          </cell>
        </row>
        <row r="94">
          <cell r="BG94">
            <v>10980.55676875</v>
          </cell>
          <cell r="BH94">
            <v>10980.55676875</v>
          </cell>
          <cell r="BJ94">
            <v>11229.916884786562</v>
          </cell>
          <cell r="BK94">
            <v>11869.017845709375</v>
          </cell>
          <cell r="BL94">
            <v>13329.820042104373</v>
          </cell>
          <cell r="BM94">
            <v>15521.023336696873</v>
          </cell>
          <cell r="CO94">
            <v>18260.0274549375</v>
          </cell>
          <cell r="CR94">
            <v>11000</v>
          </cell>
          <cell r="CS94">
            <v>11000</v>
          </cell>
        </row>
        <row r="95">
          <cell r="BG95">
            <v>13768.608027777776</v>
          </cell>
          <cell r="BH95">
            <v>13768.608027777776</v>
          </cell>
          <cell r="BJ95">
            <v>14106.556846612499</v>
          </cell>
          <cell r="BK95">
            <v>14909.369024874999</v>
          </cell>
          <cell r="BL95">
            <v>16744.368289474998</v>
          </cell>
          <cell r="BM95">
            <v>19496.867186375</v>
          </cell>
          <cell r="CO95">
            <v>22937.4908075</v>
          </cell>
          <cell r="CR95">
            <v>12950</v>
          </cell>
          <cell r="CS95">
            <v>12950</v>
          </cell>
        </row>
        <row r="96">
          <cell r="BG96">
            <v>15274.488627777777</v>
          </cell>
          <cell r="BH96">
            <v>15274.488627777777</v>
          </cell>
          <cell r="BJ96">
            <v>15616.126854082499</v>
          </cell>
          <cell r="BK96">
            <v>16504.849520575</v>
          </cell>
          <cell r="BL96">
            <v>18536.215615415</v>
          </cell>
          <cell r="BM96">
            <v>21583.264757675</v>
          </cell>
          <cell r="CO96">
            <v>25392.0761855</v>
          </cell>
          <cell r="CR96">
            <v>14900</v>
          </cell>
          <cell r="CS96">
            <v>14900</v>
          </cell>
        </row>
        <row r="97">
          <cell r="BJ97">
            <v>0</v>
          </cell>
          <cell r="BK97">
            <v>0</v>
          </cell>
          <cell r="BL97">
            <v>0</v>
          </cell>
          <cell r="CR97">
            <v>0</v>
          </cell>
          <cell r="CS97">
            <v>0</v>
          </cell>
        </row>
        <row r="98">
          <cell r="BG98">
            <v>12892.521343749999</v>
          </cell>
          <cell r="BH98">
            <v>12892.521343749999</v>
          </cell>
          <cell r="BJ98">
            <v>13106.170689749999</v>
          </cell>
          <cell r="BK98">
            <v>13852.0503225</v>
          </cell>
          <cell r="BL98">
            <v>15556.918054499998</v>
          </cell>
          <cell r="BM98">
            <v>18114.2196525</v>
          </cell>
          <cell r="CO98">
            <v>21310.84665</v>
          </cell>
          <cell r="CR98">
            <v>0</v>
          </cell>
          <cell r="CS98">
            <v>0</v>
          </cell>
        </row>
        <row r="99">
          <cell r="BG99">
            <v>832.7148437499998</v>
          </cell>
          <cell r="BH99">
            <v>832.7148437499997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CO99">
            <v>0</v>
          </cell>
          <cell r="CR99">
            <v>0</v>
          </cell>
          <cell r="CS99">
            <v>0</v>
          </cell>
        </row>
        <row r="100">
          <cell r="BG100">
            <v>17537.78014375</v>
          </cell>
          <cell r="BH100">
            <v>17537.78014375</v>
          </cell>
          <cell r="BJ100">
            <v>18008.55107424281</v>
          </cell>
          <cell r="BK100">
            <v>19033.42796464687</v>
          </cell>
          <cell r="BL100">
            <v>21376.003714141872</v>
          </cell>
          <cell r="BM100">
            <v>24889.86733838437</v>
          </cell>
          <cell r="CO100">
            <v>29282.196868687497</v>
          </cell>
          <cell r="CR100">
            <v>0</v>
          </cell>
          <cell r="CS100">
            <v>0</v>
          </cell>
        </row>
        <row r="101">
          <cell r="BG101">
            <v>15564.36880625</v>
          </cell>
          <cell r="BH101">
            <v>15564.36880625</v>
          </cell>
          <cell r="BJ101">
            <v>15943.553717850002</v>
          </cell>
          <cell r="BK101">
            <v>16850.9104335</v>
          </cell>
          <cell r="BL101">
            <v>18924.868640700002</v>
          </cell>
          <cell r="BM101">
            <v>22035.805951500002</v>
          </cell>
          <cell r="CO101">
            <v>25924.477590000002</v>
          </cell>
          <cell r="CR101">
            <v>0</v>
          </cell>
          <cell r="CS101">
            <v>0</v>
          </cell>
        </row>
        <row r="102">
          <cell r="BG102">
            <v>1245.7414062499997</v>
          </cell>
          <cell r="BH102">
            <v>1245.7414062499997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CO102">
            <v>0</v>
          </cell>
          <cell r="CR102">
            <v>0</v>
          </cell>
          <cell r="CS102">
            <v>0</v>
          </cell>
        </row>
        <row r="103">
          <cell r="BG103">
            <v>20209.62760625</v>
          </cell>
          <cell r="BH103">
            <v>20209.62760625</v>
          </cell>
          <cell r="BJ103">
            <v>20514.488377050002</v>
          </cell>
          <cell r="BK103">
            <v>21681.979585500005</v>
          </cell>
          <cell r="BL103">
            <v>24350.530919100005</v>
          </cell>
          <cell r="BM103">
            <v>28353.357919500002</v>
          </cell>
          <cell r="CO103">
            <v>33356.891670000005</v>
          </cell>
          <cell r="CR103">
            <v>0</v>
          </cell>
          <cell r="CS103">
            <v>0</v>
          </cell>
        </row>
        <row r="104">
          <cell r="BG104">
            <v>1080.2083333333333</v>
          </cell>
          <cell r="BH104">
            <v>1080.2083333333333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CO104">
            <v>0</v>
          </cell>
          <cell r="CR104">
            <v>0</v>
          </cell>
          <cell r="CS104">
            <v>0</v>
          </cell>
        </row>
        <row r="105">
          <cell r="BG105">
            <v>19013.679099999998</v>
          </cell>
          <cell r="BH105">
            <v>19013.679099999998</v>
          </cell>
          <cell r="BJ105">
            <v>19381.3477344</v>
          </cell>
          <cell r="BK105">
            <v>20484.351264</v>
          </cell>
          <cell r="BL105">
            <v>23005.502188799997</v>
          </cell>
          <cell r="BM105">
            <v>26787.228575999998</v>
          </cell>
          <cell r="CO105">
            <v>31514.38656</v>
          </cell>
          <cell r="CR105">
            <v>0</v>
          </cell>
          <cell r="CS105">
            <v>0</v>
          </cell>
        </row>
        <row r="106">
          <cell r="BG106">
            <v>1332.34375</v>
          </cell>
          <cell r="BH106">
            <v>1332.34375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CO106">
            <v>0</v>
          </cell>
          <cell r="CR106">
            <v>0</v>
          </cell>
          <cell r="CS106">
            <v>0</v>
          </cell>
        </row>
        <row r="107">
          <cell r="BG107">
            <v>23658.937899999997</v>
          </cell>
          <cell r="BH107">
            <v>23658.937899999997</v>
          </cell>
          <cell r="BJ107">
            <v>23952.2823936</v>
          </cell>
          <cell r="BK107">
            <v>25315.420415999997</v>
          </cell>
          <cell r="BL107">
            <v>28431.164467199997</v>
          </cell>
          <cell r="BM107">
            <v>33104.780543999994</v>
          </cell>
          <cell r="CO107">
            <v>38946.800639999994</v>
          </cell>
          <cell r="CR107">
            <v>0</v>
          </cell>
          <cell r="CS107">
            <v>0</v>
          </cell>
        </row>
        <row r="108">
          <cell r="BG108">
            <v>9836.725783333331</v>
          </cell>
          <cell r="BH108">
            <v>9836.725783333331</v>
          </cell>
          <cell r="BJ108">
            <v>9903.3006708</v>
          </cell>
          <cell r="BK108">
            <v>10466.903148000001</v>
          </cell>
          <cell r="BL108">
            <v>11755.1373816</v>
          </cell>
          <cell r="BM108">
            <v>13687.488732</v>
          </cell>
          <cell r="CO108">
            <v>16102.92792</v>
          </cell>
          <cell r="CR108">
            <v>0</v>
          </cell>
          <cell r="CS108">
            <v>0</v>
          </cell>
        </row>
        <row r="109">
          <cell r="BG109">
            <v>14189.238237500002</v>
          </cell>
          <cell r="BH109">
            <v>14189.238237500002</v>
          </cell>
          <cell r="BJ109">
            <v>14398.937300700003</v>
          </cell>
          <cell r="BK109">
            <v>15218.389017000003</v>
          </cell>
          <cell r="BL109">
            <v>17091.421511400004</v>
          </cell>
          <cell r="BM109">
            <v>19900.970253000003</v>
          </cell>
          <cell r="CO109">
            <v>23412.906180000005</v>
          </cell>
          <cell r="CR109">
            <v>0</v>
          </cell>
          <cell r="CS109">
            <v>0</v>
          </cell>
        </row>
        <row r="110">
          <cell r="BG110">
            <v>720.1388888888888</v>
          </cell>
          <cell r="BH110">
            <v>720.1388888888888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CO110">
            <v>0</v>
          </cell>
          <cell r="CR110">
            <v>0</v>
          </cell>
          <cell r="CS110">
            <v>0</v>
          </cell>
        </row>
        <row r="111">
          <cell r="BG111">
            <v>866.0234374999998</v>
          </cell>
          <cell r="BH111">
            <v>866.0234374999997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CO111">
            <v>0</v>
          </cell>
          <cell r="CR111">
            <v>0</v>
          </cell>
          <cell r="CS111">
            <v>0</v>
          </cell>
        </row>
        <row r="112">
          <cell r="BG112">
            <v>18834.4970375</v>
          </cell>
          <cell r="BH112">
            <v>18834.4970375</v>
          </cell>
          <cell r="BJ112">
            <v>19325.557059148123</v>
          </cell>
          <cell r="BK112">
            <v>20425.385509668748</v>
          </cell>
          <cell r="BL112">
            <v>22939.279110858748</v>
          </cell>
          <cell r="BM112">
            <v>26710.11951264375</v>
          </cell>
          <cell r="CO112">
            <v>31423.670014875</v>
          </cell>
          <cell r="CR112">
            <v>0</v>
          </cell>
          <cell r="CS112">
            <v>0</v>
          </cell>
        </row>
        <row r="113">
          <cell r="BG113">
            <v>16374.552116666666</v>
          </cell>
          <cell r="BH113">
            <v>16374.552116666666</v>
          </cell>
          <cell r="BJ113">
            <v>16560.484282800004</v>
          </cell>
          <cell r="BK113">
            <v>17502.950868000004</v>
          </cell>
          <cell r="BL113">
            <v>19657.160205600005</v>
          </cell>
          <cell r="BM113">
            <v>22888.474212000005</v>
          </cell>
          <cell r="CO113">
            <v>26927.616720000005</v>
          </cell>
          <cell r="CR113">
            <v>0</v>
          </cell>
          <cell r="CS113">
            <v>0</v>
          </cell>
        </row>
        <row r="114">
          <cell r="BG114">
            <v>888.2291666666665</v>
          </cell>
          <cell r="BH114">
            <v>888.2291666666665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CO114">
            <v>0</v>
          </cell>
          <cell r="CR114">
            <v>0</v>
          </cell>
          <cell r="CS114">
            <v>0</v>
          </cell>
        </row>
        <row r="115">
          <cell r="BG115">
            <v>21019.810916666665</v>
          </cell>
          <cell r="BH115">
            <v>21019.81091666666</v>
          </cell>
          <cell r="BJ115">
            <v>21527.633047162504</v>
          </cell>
          <cell r="BK115">
            <v>22752.782895375003</v>
          </cell>
          <cell r="BL115">
            <v>25553.125405575003</v>
          </cell>
          <cell r="BM115">
            <v>29753.639170875</v>
          </cell>
          <cell r="CO115">
            <v>35004.2813775</v>
          </cell>
          <cell r="CR115">
            <v>0</v>
          </cell>
          <cell r="CS115">
            <v>0</v>
          </cell>
        </row>
        <row r="116">
          <cell r="BG116">
            <v>20348.040225</v>
          </cell>
          <cell r="BH116">
            <v>20348.040225</v>
          </cell>
          <cell r="BJ116">
            <v>20627.170331399997</v>
          </cell>
          <cell r="BK116">
            <v>21801.074334</v>
          </cell>
          <cell r="BL116">
            <v>24484.283482799998</v>
          </cell>
          <cell r="BM116">
            <v>28509.097206</v>
          </cell>
          <cell r="CO116">
            <v>33540.11436</v>
          </cell>
          <cell r="CR116">
            <v>0</v>
          </cell>
          <cell r="CS116">
            <v>0</v>
          </cell>
        </row>
        <row r="117">
          <cell r="BG117">
            <v>1199.1093749999998</v>
          </cell>
          <cell r="BH117">
            <v>1199.1093749999998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CO117">
            <v>0</v>
          </cell>
          <cell r="CR117">
            <v>0</v>
          </cell>
          <cell r="CS117">
            <v>0</v>
          </cell>
        </row>
        <row r="118">
          <cell r="BG118">
            <v>24993.299025</v>
          </cell>
          <cell r="BH118">
            <v>24993.299025</v>
          </cell>
          <cell r="BJ118">
            <v>25670.56945917375</v>
          </cell>
          <cell r="BK118">
            <v>27131.496176362496</v>
          </cell>
          <cell r="BL118">
            <v>30470.757244222496</v>
          </cell>
          <cell r="BM118">
            <v>35479.6488460125</v>
          </cell>
          <cell r="CO118">
            <v>41740.763348249995</v>
          </cell>
          <cell r="CR118">
            <v>0</v>
          </cell>
          <cell r="CS118">
            <v>0</v>
          </cell>
        </row>
        <row r="119">
          <cell r="BJ119">
            <v>0</v>
          </cell>
          <cell r="BK119">
            <v>0</v>
          </cell>
          <cell r="BL119">
            <v>0</v>
          </cell>
          <cell r="CR119">
            <v>0</v>
          </cell>
          <cell r="CS119">
            <v>0</v>
          </cell>
        </row>
        <row r="120">
          <cell r="BG120">
            <v>22699.11646666667</v>
          </cell>
          <cell r="BH120">
            <v>22699.11646666667</v>
          </cell>
          <cell r="BJ120">
            <v>23439.214692635003</v>
          </cell>
          <cell r="BK120">
            <v>24773.153740183334</v>
          </cell>
          <cell r="BL120">
            <v>27822.157277436665</v>
          </cell>
          <cell r="BM120">
            <v>32395.66258331667</v>
          </cell>
          <cell r="CO120">
            <v>38112.54421566667</v>
          </cell>
          <cell r="CR120">
            <v>0</v>
          </cell>
          <cell r="CS120">
            <v>0</v>
          </cell>
        </row>
        <row r="121">
          <cell r="BG121">
            <v>1334.7916666666665</v>
          </cell>
          <cell r="BH121">
            <v>1334.7916666666665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CO121">
            <v>0</v>
          </cell>
          <cell r="CR121">
            <v>0</v>
          </cell>
          <cell r="CS121">
            <v>0</v>
          </cell>
        </row>
        <row r="122">
          <cell r="BG122">
            <v>28866.031858333336</v>
          </cell>
          <cell r="BH122">
            <v>28866.031858333336</v>
          </cell>
          <cell r="BJ122">
            <v>29638.351161776875</v>
          </cell>
          <cell r="BK122">
            <v>31325.086593747918</v>
          </cell>
          <cell r="BL122">
            <v>35180.481866824586</v>
          </cell>
          <cell r="BM122">
            <v>40963.574776439586</v>
          </cell>
          <cell r="CO122">
            <v>48192.44091345833</v>
          </cell>
          <cell r="CR122">
            <v>0</v>
          </cell>
          <cell r="CS122">
            <v>0</v>
          </cell>
        </row>
        <row r="123">
          <cell r="BG123">
            <v>33556.39025833333</v>
          </cell>
          <cell r="BH123">
            <v>33556.39025833333</v>
          </cell>
          <cell r="BJ123">
            <v>34340.20093985688</v>
          </cell>
          <cell r="BK123">
            <v>36294.52131854792</v>
          </cell>
          <cell r="BL123">
            <v>40761.53932698458</v>
          </cell>
          <cell r="BM123">
            <v>47462.06633963958</v>
          </cell>
          <cell r="CO123">
            <v>55837.72510545833</v>
          </cell>
          <cell r="CR123">
            <v>0</v>
          </cell>
          <cell r="CS123">
            <v>0</v>
          </cell>
        </row>
        <row r="124">
          <cell r="BG124">
            <v>20920.903666666665</v>
          </cell>
          <cell r="BH124">
            <v>20920.903666666665</v>
          </cell>
          <cell r="BJ124">
            <v>21656.645271274996</v>
          </cell>
          <cell r="BK124">
            <v>22889.13727858333</v>
          </cell>
          <cell r="BL124">
            <v>25706.26186671666</v>
          </cell>
          <cell r="BM124">
            <v>29931.948748916664</v>
          </cell>
          <cell r="CO124">
            <v>35214.05735166666</v>
          </cell>
          <cell r="CR124">
            <v>0</v>
          </cell>
          <cell r="CS124">
            <v>0</v>
          </cell>
        </row>
        <row r="125">
          <cell r="BG125">
            <v>25611.26206666667</v>
          </cell>
          <cell r="BH125">
            <v>25611.26206666667</v>
          </cell>
          <cell r="BJ125">
            <v>26358.495049355002</v>
          </cell>
          <cell r="BK125">
            <v>27858.572003383335</v>
          </cell>
          <cell r="BL125">
            <v>31287.31932687667</v>
          </cell>
          <cell r="BM125">
            <v>36430.44031211667</v>
          </cell>
          <cell r="CO125">
            <v>42859.34154366667</v>
          </cell>
          <cell r="CR125">
            <v>0</v>
          </cell>
          <cell r="CS125">
            <v>0</v>
          </cell>
        </row>
        <row r="126">
          <cell r="BJ126">
            <v>0</v>
          </cell>
          <cell r="BK126">
            <v>0</v>
          </cell>
          <cell r="BL126">
            <v>0</v>
          </cell>
          <cell r="CR126">
            <v>0</v>
          </cell>
          <cell r="CS126">
            <v>0</v>
          </cell>
        </row>
        <row r="127">
          <cell r="BG127">
            <v>6196.645916666666</v>
          </cell>
          <cell r="BH127">
            <v>6196.645916666666</v>
          </cell>
          <cell r="BJ127">
            <v>6265.471457</v>
          </cell>
          <cell r="BK127">
            <v>6622.043003333333</v>
          </cell>
          <cell r="BL127">
            <v>7437.063680666666</v>
          </cell>
          <cell r="BM127">
            <v>8659.594696666665</v>
          </cell>
          <cell r="CO127">
            <v>10187.758466666666</v>
          </cell>
          <cell r="CR127">
            <v>0</v>
          </cell>
          <cell r="CS127">
            <v>0</v>
          </cell>
        </row>
        <row r="128">
          <cell r="BG128">
            <v>6302.648844444444</v>
          </cell>
          <cell r="BH128">
            <v>6302.648844444444</v>
          </cell>
          <cell r="BJ128">
            <v>6380.976462933333</v>
          </cell>
          <cell r="BK128">
            <v>6744.121464888889</v>
          </cell>
          <cell r="BL128">
            <v>7574.167183644444</v>
          </cell>
          <cell r="BM128">
            <v>8819.235761777778</v>
          </cell>
          <cell r="CO128">
            <v>10375.571484444445</v>
          </cell>
          <cell r="CR128">
            <v>0</v>
          </cell>
          <cell r="CS128">
            <v>0</v>
          </cell>
        </row>
        <row r="129">
          <cell r="BG129">
            <v>5359.081916666667</v>
          </cell>
          <cell r="BH129">
            <v>5359.081916666666</v>
          </cell>
          <cell r="BJ129">
            <v>5441.308481</v>
          </cell>
          <cell r="BK129">
            <v>5750.976443333333</v>
          </cell>
          <cell r="BL129">
            <v>6458.788928666667</v>
          </cell>
          <cell r="BM129">
            <v>7520.507656666667</v>
          </cell>
          <cell r="CO129">
            <v>8847.656066666666</v>
          </cell>
          <cell r="CR129">
            <v>0</v>
          </cell>
          <cell r="CS129">
            <v>0</v>
          </cell>
        </row>
        <row r="130">
          <cell r="BG130">
            <v>5706.9931166666665</v>
          </cell>
          <cell r="BH130">
            <v>5706.9931166666665</v>
          </cell>
          <cell r="BJ130">
            <v>5783.6531018</v>
          </cell>
          <cell r="BK130">
            <v>6112.804091333333</v>
          </cell>
          <cell r="BL130">
            <v>6865.149210266666</v>
          </cell>
          <cell r="BM130">
            <v>7993.666888666666</v>
          </cell>
          <cell r="CO130">
            <v>9404.313986666666</v>
          </cell>
          <cell r="CR130">
            <v>0</v>
          </cell>
          <cell r="CS130">
            <v>0</v>
          </cell>
        </row>
        <row r="131">
          <cell r="BG131">
            <v>6566.803644444444</v>
          </cell>
          <cell r="BH131">
            <v>6566.803644444444</v>
          </cell>
          <cell r="BJ131">
            <v>6640.904786133332</v>
          </cell>
          <cell r="BK131">
            <v>7018.842456888888</v>
          </cell>
          <cell r="BL131">
            <v>7882.6999900444425</v>
          </cell>
          <cell r="BM131">
            <v>9178.486289777777</v>
          </cell>
          <cell r="CO131">
            <v>10798.219164444443</v>
          </cell>
          <cell r="CR131">
            <v>0</v>
          </cell>
          <cell r="CS131">
            <v>0</v>
          </cell>
        </row>
        <row r="132">
          <cell r="BG132">
            <v>7145.442555555556</v>
          </cell>
          <cell r="BH132">
            <v>7145.442555555555</v>
          </cell>
          <cell r="BJ132">
            <v>7255.0779746666685</v>
          </cell>
          <cell r="BK132">
            <v>7667.968591111113</v>
          </cell>
          <cell r="BL132">
            <v>8611.718571555557</v>
          </cell>
          <cell r="BM132">
            <v>10027.343542222225</v>
          </cell>
          <cell r="CO132">
            <v>11796.874755555558</v>
          </cell>
          <cell r="CR132">
            <v>0</v>
          </cell>
          <cell r="CS132">
            <v>0</v>
          </cell>
        </row>
        <row r="133">
          <cell r="BG133">
            <v>6894.173355555556</v>
          </cell>
          <cell r="BH133">
            <v>6894.173355555556</v>
          </cell>
          <cell r="BJ133">
            <v>7007.829081866668</v>
          </cell>
          <cell r="BK133">
            <v>7406.648623111112</v>
          </cell>
          <cell r="BL133">
            <v>8318.236145955558</v>
          </cell>
          <cell r="BM133">
            <v>9685.617430222224</v>
          </cell>
          <cell r="CO133">
            <v>11394.844035555558</v>
          </cell>
          <cell r="CR133">
            <v>0</v>
          </cell>
          <cell r="CS133">
            <v>0</v>
          </cell>
        </row>
        <row r="134">
          <cell r="BJ134">
            <v>0</v>
          </cell>
          <cell r="BK134">
            <v>0</v>
          </cell>
          <cell r="BL134">
            <v>0</v>
          </cell>
          <cell r="CR134">
            <v>0</v>
          </cell>
          <cell r="CS134">
            <v>0</v>
          </cell>
        </row>
        <row r="135">
          <cell r="BG135" t="e">
            <v>#DIV/0!</v>
          </cell>
          <cell r="BH135" t="e">
            <v>#DIV/0!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CO135">
            <v>0</v>
          </cell>
          <cell r="CR135">
            <v>0</v>
          </cell>
          <cell r="CS135">
            <v>0</v>
          </cell>
        </row>
        <row r="136">
          <cell r="BG136" t="e">
            <v>#DIV/0!</v>
          </cell>
          <cell r="BH136" t="e">
            <v>#DIV/0!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CO136">
            <v>0</v>
          </cell>
          <cell r="CR136">
            <v>0</v>
          </cell>
          <cell r="CS136">
            <v>0</v>
          </cell>
        </row>
        <row r="137">
          <cell r="BG137" t="e">
            <v>#DIV/0!</v>
          </cell>
          <cell r="BH137" t="e">
            <v>#DIV/0!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CO137">
            <v>0</v>
          </cell>
          <cell r="CR137">
            <v>0</v>
          </cell>
          <cell r="CS137">
            <v>0</v>
          </cell>
        </row>
        <row r="138">
          <cell r="BG138" t="e">
            <v>#DIV/0!</v>
          </cell>
          <cell r="BH138" t="e">
            <v>#DIV/0!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CO138">
            <v>0</v>
          </cell>
          <cell r="CR138">
            <v>0</v>
          </cell>
          <cell r="CS138">
            <v>0</v>
          </cell>
        </row>
        <row r="139">
          <cell r="BG139" t="e">
            <v>#DIV/0!</v>
          </cell>
          <cell r="BH139" t="e">
            <v>#DIV/0!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CO139">
            <v>0</v>
          </cell>
          <cell r="CR139">
            <v>0</v>
          </cell>
          <cell r="CS139">
            <v>0</v>
          </cell>
        </row>
        <row r="140">
          <cell r="BG140" t="e">
            <v>#DIV/0!</v>
          </cell>
          <cell r="BH140" t="e">
            <v>#DIV/0!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CO140">
            <v>0</v>
          </cell>
          <cell r="CR140">
            <v>0</v>
          </cell>
          <cell r="CS140">
            <v>0</v>
          </cell>
        </row>
        <row r="141">
          <cell r="BG141" t="e">
            <v>#DIV/0!</v>
          </cell>
          <cell r="BH141" t="e">
            <v>#DIV/0!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CO141">
            <v>0</v>
          </cell>
          <cell r="CR141">
            <v>0</v>
          </cell>
          <cell r="CS141">
            <v>0</v>
          </cell>
        </row>
        <row r="142">
          <cell r="BG142" t="e">
            <v>#DIV/0!</v>
          </cell>
          <cell r="BH142" t="e">
            <v>#DIV/0!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CO142">
            <v>0</v>
          </cell>
          <cell r="CR142">
            <v>0</v>
          </cell>
          <cell r="CS142">
            <v>0</v>
          </cell>
        </row>
        <row r="143">
          <cell r="BG143" t="e">
            <v>#DIV/0!</v>
          </cell>
          <cell r="BH143" t="e">
            <v>#DIV/0!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CR143">
            <v>0</v>
          </cell>
          <cell r="CS143">
            <v>0</v>
          </cell>
        </row>
        <row r="144">
          <cell r="BJ144">
            <v>0</v>
          </cell>
          <cell r="BK144">
            <v>0</v>
          </cell>
          <cell r="BL144">
            <v>0</v>
          </cell>
          <cell r="CR144">
            <v>0</v>
          </cell>
          <cell r="CS144">
            <v>0</v>
          </cell>
        </row>
        <row r="145">
          <cell r="BG145">
            <v>75.15830952380952</v>
          </cell>
          <cell r="BH145">
            <v>75.15830952380952</v>
          </cell>
          <cell r="BJ145">
            <v>75.87545514285713</v>
          </cell>
          <cell r="BK145">
            <v>80.19357047619047</v>
          </cell>
          <cell r="BL145">
            <v>90.06354838095238</v>
          </cell>
          <cell r="BM145">
            <v>104.86851523809524</v>
          </cell>
          <cell r="CO145">
            <v>123.37472380952381</v>
          </cell>
          <cell r="CR145">
            <v>0</v>
          </cell>
          <cell r="CS145">
            <v>0</v>
          </cell>
        </row>
        <row r="146">
          <cell r="BG146">
            <v>2281.719666666667</v>
          </cell>
          <cell r="BH146">
            <v>2281.719666666667</v>
          </cell>
          <cell r="BJ146">
            <v>2341.196080571429</v>
          </cell>
          <cell r="BK146">
            <v>2474.434881904762</v>
          </cell>
          <cell r="BL146">
            <v>2778.9807135238098</v>
          </cell>
          <cell r="BM146">
            <v>3235.799460952381</v>
          </cell>
          <cell r="CO146">
            <v>3806.8228952380955</v>
          </cell>
        </row>
        <row r="147">
          <cell r="BG147">
            <v>34894.17155555556</v>
          </cell>
          <cell r="BH147">
            <v>34894.17155555556</v>
          </cell>
          <cell r="BJ147">
            <v>35231.71481066667</v>
          </cell>
          <cell r="BK147">
            <v>37236.77175111112</v>
          </cell>
          <cell r="BL147">
            <v>41819.75904355556</v>
          </cell>
          <cell r="BM147">
            <v>48694.23998222223</v>
          </cell>
          <cell r="CO147">
            <v>57287.341155555565</v>
          </cell>
          <cell r="CR147">
            <v>0</v>
          </cell>
          <cell r="CS147">
            <v>0</v>
          </cell>
        </row>
        <row r="148">
          <cell r="BG148">
            <v>73045.03133333335</v>
          </cell>
          <cell r="BH148">
            <v>73045.03133333335</v>
          </cell>
          <cell r="BJ148">
            <v>74592.96244135001</v>
          </cell>
          <cell r="BK148">
            <v>78838.09038516667</v>
          </cell>
          <cell r="BL148">
            <v>88541.23997103334</v>
          </cell>
          <cell r="BM148">
            <v>103095.96434983333</v>
          </cell>
          <cell r="CO148">
            <v>121289.36982333334</v>
          </cell>
          <cell r="CR148">
            <v>0</v>
          </cell>
          <cell r="CS148">
            <v>0</v>
          </cell>
        </row>
        <row r="149">
          <cell r="BG149">
            <v>5434.6258333333335</v>
          </cell>
          <cell r="BH149">
            <v>5434.6258333333335</v>
          </cell>
          <cell r="BJ149">
            <v>5683.61557</v>
          </cell>
          <cell r="BK149">
            <v>6007.073366666667</v>
          </cell>
          <cell r="BL149">
            <v>6746.405473333333</v>
          </cell>
          <cell r="BM149">
            <v>7855.403633333333</v>
          </cell>
          <cell r="CO149">
            <v>9241.651333333333</v>
          </cell>
          <cell r="CR149">
            <v>7790</v>
          </cell>
          <cell r="CS149">
            <v>7790</v>
          </cell>
        </row>
        <row r="150">
          <cell r="BG150">
            <v>5494.685833333333</v>
          </cell>
          <cell r="BH150">
            <v>5494.685833333333</v>
          </cell>
          <cell r="BJ150">
            <v>5742.714609999999</v>
          </cell>
          <cell r="BK150">
            <v>6069.535766666666</v>
          </cell>
          <cell r="BL150">
            <v>6816.555553333333</v>
          </cell>
          <cell r="BM150">
            <v>7937.085233333332</v>
          </cell>
          <cell r="CO150">
            <v>9337.747333333333</v>
          </cell>
          <cell r="CR150">
            <v>0</v>
          </cell>
          <cell r="CS150">
            <v>0</v>
          </cell>
        </row>
        <row r="151">
          <cell r="BG151">
            <v>5626.4009166666665</v>
          </cell>
          <cell r="BH151">
            <v>5626.4009166666665</v>
          </cell>
          <cell r="BJ151">
            <v>5704.350377</v>
          </cell>
          <cell r="BK151">
            <v>6028.988203333333</v>
          </cell>
          <cell r="BL151">
            <v>6771.017520666666</v>
          </cell>
          <cell r="BM151">
            <v>7884.061496666666</v>
          </cell>
          <cell r="CO151">
            <v>9275.366466666666</v>
          </cell>
          <cell r="CR151">
            <v>0</v>
          </cell>
          <cell r="CS151">
            <v>0</v>
          </cell>
        </row>
        <row r="152">
          <cell r="BG152">
            <v>7940.507666666666</v>
          </cell>
          <cell r="BH152">
            <v>7940.507666666666</v>
          </cell>
          <cell r="BJ152">
            <v>8485.347044</v>
          </cell>
          <cell r="BK152">
            <v>8968.252973333334</v>
          </cell>
          <cell r="BL152">
            <v>10072.037954666666</v>
          </cell>
          <cell r="BM152">
            <v>11727.715426666668</v>
          </cell>
          <cell r="CO152">
            <v>13797.312266666668</v>
          </cell>
          <cell r="CR152">
            <v>10490</v>
          </cell>
          <cell r="CS152">
            <v>10490</v>
          </cell>
        </row>
        <row r="153">
          <cell r="BG153">
            <v>8040.971666666666</v>
          </cell>
          <cell r="BH153">
            <v>8040.971666666666</v>
          </cell>
          <cell r="BJ153">
            <v>8584.20362</v>
          </cell>
          <cell r="BK153">
            <v>9072.735533333333</v>
          </cell>
          <cell r="BL153">
            <v>10189.379906666667</v>
          </cell>
          <cell r="BM153">
            <v>11864.346466666666</v>
          </cell>
          <cell r="CO153">
            <v>13958.054666666667</v>
          </cell>
          <cell r="CR153">
            <v>0</v>
          </cell>
          <cell r="CS153">
            <v>0</v>
          </cell>
        </row>
        <row r="154">
          <cell r="BG154">
            <v>8029.217833333333</v>
          </cell>
          <cell r="BH154">
            <v>8029.217833333333</v>
          </cell>
          <cell r="BJ154">
            <v>8236.694098</v>
          </cell>
          <cell r="BK154">
            <v>8705.449046666665</v>
          </cell>
          <cell r="BL154">
            <v>9776.888929333332</v>
          </cell>
          <cell r="BM154">
            <v>11384.04875333333</v>
          </cell>
          <cell r="CO154">
            <v>13392.998533333332</v>
          </cell>
          <cell r="CR154">
            <v>0</v>
          </cell>
          <cell r="CS154">
            <v>0</v>
          </cell>
        </row>
        <row r="155">
          <cell r="BG155">
            <v>9246.711777777777</v>
          </cell>
          <cell r="BH155">
            <v>9246.711777777777</v>
          </cell>
          <cell r="BJ155">
            <v>9546.689389333333</v>
          </cell>
          <cell r="BK155">
            <v>10089.996915555555</v>
          </cell>
          <cell r="BL155">
            <v>11331.842689777779</v>
          </cell>
          <cell r="BM155">
            <v>13194.61135111111</v>
          </cell>
          <cell r="CO155">
            <v>15523.072177777778</v>
          </cell>
          <cell r="CR155">
            <v>12990</v>
          </cell>
          <cell r="CS155">
            <v>12990</v>
          </cell>
        </row>
        <row r="156">
          <cell r="BG156">
            <v>9417.063777777777</v>
          </cell>
          <cell r="BH156">
            <v>9417.063777777777</v>
          </cell>
          <cell r="BJ156">
            <v>9714.315757333334</v>
          </cell>
          <cell r="BK156">
            <v>10267.162995555556</v>
          </cell>
          <cell r="BL156">
            <v>11530.81382577778</v>
          </cell>
          <cell r="BM156">
            <v>13426.29007111111</v>
          </cell>
          <cell r="CO156">
            <v>15795.635377777779</v>
          </cell>
          <cell r="CR156">
            <v>0</v>
          </cell>
          <cell r="CS156">
            <v>0</v>
          </cell>
        </row>
        <row r="157">
          <cell r="BG157">
            <v>9668.223777777777</v>
          </cell>
          <cell r="BH157">
            <v>9668.223777777777</v>
          </cell>
          <cell r="BJ157">
            <v>9961.457197333333</v>
          </cell>
          <cell r="BK157">
            <v>10528.369395555557</v>
          </cell>
          <cell r="BL157">
            <v>11824.168705777778</v>
          </cell>
          <cell r="BM157">
            <v>13767.867671111111</v>
          </cell>
          <cell r="CO157">
            <v>16197.491377777778</v>
          </cell>
          <cell r="CR157">
            <v>0</v>
          </cell>
          <cell r="CS157">
            <v>0</v>
          </cell>
        </row>
        <row r="158">
          <cell r="BG158">
            <v>9917.285833333333</v>
          </cell>
          <cell r="BH158">
            <v>9917.285833333333</v>
          </cell>
          <cell r="BJ158">
            <v>10094.55301</v>
          </cell>
          <cell r="BK158">
            <v>10669.039766666667</v>
          </cell>
          <cell r="BL158">
            <v>11982.152353333333</v>
          </cell>
          <cell r="BM158">
            <v>13951.821233333332</v>
          </cell>
          <cell r="CO158">
            <v>16413.907333333333</v>
          </cell>
          <cell r="CR158">
            <v>0</v>
          </cell>
          <cell r="CS158">
            <v>0</v>
          </cell>
        </row>
        <row r="159">
          <cell r="BG159">
            <v>11358.639777777777</v>
          </cell>
          <cell r="BH159">
            <v>11358.639777777777</v>
          </cell>
          <cell r="BJ159">
            <v>11624.826541333332</v>
          </cell>
          <cell r="BK159">
            <v>12286.402035555555</v>
          </cell>
          <cell r="BL159">
            <v>13798.574593777776</v>
          </cell>
          <cell r="BM159">
            <v>16066.83343111111</v>
          </cell>
          <cell r="CO159">
            <v>18902.156977777777</v>
          </cell>
          <cell r="CR159">
            <v>0</v>
          </cell>
          <cell r="CS159">
            <v>0</v>
          </cell>
        </row>
        <row r="160">
          <cell r="BG160">
            <v>17493.899333333335</v>
          </cell>
          <cell r="BH160">
            <v>17493.899333333335</v>
          </cell>
          <cell r="BJ160">
            <v>18557.771944</v>
          </cell>
          <cell r="BK160">
            <v>19613.905306666667</v>
          </cell>
          <cell r="BL160">
            <v>22027.924421333337</v>
          </cell>
          <cell r="BM160">
            <v>25648.953093333337</v>
          </cell>
          <cell r="CO160">
            <v>30175.238933333338</v>
          </cell>
          <cell r="CR160">
            <v>0</v>
          </cell>
          <cell r="CS160">
            <v>0</v>
          </cell>
        </row>
        <row r="161">
          <cell r="BG161">
            <v>11689.515777777779</v>
          </cell>
          <cell r="BH161">
            <v>11689.515777777779</v>
          </cell>
          <cell r="BJ161">
            <v>11950.408525333336</v>
          </cell>
          <cell r="BK161">
            <v>12630.513075555558</v>
          </cell>
          <cell r="BL161">
            <v>14185.037761777781</v>
          </cell>
          <cell r="BM161">
            <v>16516.824791111114</v>
          </cell>
          <cell r="CO161">
            <v>19431.55857777778</v>
          </cell>
          <cell r="CR161">
            <v>0</v>
          </cell>
          <cell r="CS161">
            <v>0</v>
          </cell>
        </row>
        <row r="162">
          <cell r="BG162">
            <v>12283.391666666666</v>
          </cell>
          <cell r="BH162">
            <v>12283.391666666668</v>
          </cell>
          <cell r="BJ162">
            <v>12758.744900000002</v>
          </cell>
          <cell r="BK162">
            <v>13484.852333333336</v>
          </cell>
          <cell r="BL162">
            <v>15144.52646666667</v>
          </cell>
          <cell r="BM162">
            <v>17634.03766666667</v>
          </cell>
          <cell r="CO162">
            <v>20745.92666666667</v>
          </cell>
          <cell r="CR162">
            <v>15990</v>
          </cell>
          <cell r="CS162">
            <v>15990</v>
          </cell>
        </row>
        <row r="163">
          <cell r="BG163">
            <v>12585.875666666667</v>
          </cell>
          <cell r="BH163">
            <v>12585.875666666667</v>
          </cell>
          <cell r="BJ163">
            <v>13056.389156000001</v>
          </cell>
          <cell r="BK163">
            <v>13799.435693333337</v>
          </cell>
          <cell r="BL163">
            <v>15497.827778666668</v>
          </cell>
          <cell r="BM163">
            <v>18045.41590666667</v>
          </cell>
          <cell r="CO163">
            <v>21229.90106666667</v>
          </cell>
          <cell r="CR163">
            <v>0</v>
          </cell>
          <cell r="CS163">
            <v>0</v>
          </cell>
        </row>
        <row r="164">
          <cell r="BG164">
            <v>13004.283777777777</v>
          </cell>
          <cell r="BH164">
            <v>13004.283777777777</v>
          </cell>
          <cell r="BJ164">
            <v>13244.140237333335</v>
          </cell>
          <cell r="BK164">
            <v>13997.871795555558</v>
          </cell>
          <cell r="BL164">
            <v>15720.68678577778</v>
          </cell>
          <cell r="BM164">
            <v>18304.90927111111</v>
          </cell>
          <cell r="CO164">
            <v>21535.18737777778</v>
          </cell>
          <cell r="CR164">
            <v>0</v>
          </cell>
          <cell r="CS164">
            <v>0</v>
          </cell>
        </row>
        <row r="165">
          <cell r="BG165">
            <v>38703.81533333334</v>
          </cell>
          <cell r="BH165">
            <v>38703.81533333334</v>
          </cell>
          <cell r="BJ165">
            <v>39428.32928800001</v>
          </cell>
          <cell r="BK165">
            <v>41672.21794666667</v>
          </cell>
          <cell r="BL165">
            <v>46801.106309333336</v>
          </cell>
          <cell r="BM165">
            <v>54494.43885333334</v>
          </cell>
          <cell r="CO165">
            <v>64111.104533333346</v>
          </cell>
          <cell r="CR165">
            <v>0</v>
          </cell>
          <cell r="CS165">
            <v>0</v>
          </cell>
        </row>
        <row r="166">
          <cell r="BG166">
            <v>18141.971666666665</v>
          </cell>
          <cell r="BH166">
            <v>18141.971666666665</v>
          </cell>
          <cell r="BJ166">
            <v>18523.58762</v>
          </cell>
          <cell r="BK166">
            <v>19577.775533333333</v>
          </cell>
          <cell r="BL166">
            <v>21987.347906666666</v>
          </cell>
          <cell r="BM166">
            <v>25601.706466666667</v>
          </cell>
          <cell r="CO166">
            <v>30119.654666666665</v>
          </cell>
          <cell r="CR166">
            <v>0</v>
          </cell>
          <cell r="CS166">
            <v>0</v>
          </cell>
        </row>
        <row r="167">
          <cell r="BG167">
            <v>14505.611666666666</v>
          </cell>
          <cell r="BH167">
            <v>14505.611666666666</v>
          </cell>
          <cell r="BJ167">
            <v>14945.40938</v>
          </cell>
          <cell r="BK167">
            <v>15795.961133333334</v>
          </cell>
          <cell r="BL167">
            <v>17740.079426666663</v>
          </cell>
          <cell r="BM167">
            <v>20656.256866666667</v>
          </cell>
          <cell r="CO167">
            <v>24301.478666666666</v>
          </cell>
          <cell r="CR167">
            <v>0</v>
          </cell>
          <cell r="CS167">
            <v>0</v>
          </cell>
        </row>
        <row r="168">
          <cell r="BG168">
            <v>12443.915666666668</v>
          </cell>
          <cell r="BH168">
            <v>12443.91566666667</v>
          </cell>
          <cell r="BJ168">
            <v>12916.700516000004</v>
          </cell>
          <cell r="BK168">
            <v>13651.797293333339</v>
          </cell>
          <cell r="BL168">
            <v>15332.018498666672</v>
          </cell>
          <cell r="BM168">
            <v>17852.35030666667</v>
          </cell>
          <cell r="CO168">
            <v>21002.765066666674</v>
          </cell>
          <cell r="CR168">
            <v>16550</v>
          </cell>
          <cell r="CS168">
            <v>16550</v>
          </cell>
        </row>
        <row r="169">
          <cell r="BG169">
            <v>12788.987666666666</v>
          </cell>
          <cell r="BH169">
            <v>12788.987666666666</v>
          </cell>
          <cell r="BJ169">
            <v>13256.251364</v>
          </cell>
          <cell r="BK169">
            <v>14010.672173333334</v>
          </cell>
          <cell r="BL169">
            <v>15735.062594666666</v>
          </cell>
          <cell r="BM169">
            <v>18321.648226666668</v>
          </cell>
          <cell r="CO169">
            <v>21554.880266666667</v>
          </cell>
          <cell r="CR169">
            <v>0</v>
          </cell>
          <cell r="CS169">
            <v>0</v>
          </cell>
        </row>
        <row r="170">
          <cell r="BG170">
            <v>13020.491666666667</v>
          </cell>
          <cell r="BH170">
            <v>13020.491666666667</v>
          </cell>
          <cell r="BJ170">
            <v>13484.0513</v>
          </cell>
          <cell r="BK170">
            <v>14251.436333333335</v>
          </cell>
          <cell r="BL170">
            <v>16005.459266666667</v>
          </cell>
          <cell r="BM170">
            <v>18636.493666666665</v>
          </cell>
          <cell r="CO170">
            <v>21925.286666666667</v>
          </cell>
          <cell r="CR170">
            <v>0</v>
          </cell>
          <cell r="CS170">
            <v>0</v>
          </cell>
        </row>
        <row r="171">
          <cell r="BG171">
            <v>12908.015666666666</v>
          </cell>
          <cell r="BH171">
            <v>12908.015666666666</v>
          </cell>
          <cell r="BJ171">
            <v>13373.374916</v>
          </cell>
          <cell r="BK171">
            <v>14134.461293333334</v>
          </cell>
          <cell r="BL171">
            <v>15874.087298666667</v>
          </cell>
          <cell r="BM171">
            <v>18483.526306666667</v>
          </cell>
          <cell r="CO171">
            <v>21745.325066666668</v>
          </cell>
          <cell r="CR171">
            <v>18690</v>
          </cell>
          <cell r="CS171">
            <v>18690</v>
          </cell>
        </row>
        <row r="172">
          <cell r="BG172">
            <v>13495.511666666667</v>
          </cell>
          <cell r="BH172">
            <v>13495.511666666667</v>
          </cell>
          <cell r="BJ172">
            <v>13951.470980000002</v>
          </cell>
          <cell r="BK172">
            <v>14745.457133333337</v>
          </cell>
          <cell r="BL172">
            <v>16560.282626666667</v>
          </cell>
          <cell r="BM172">
            <v>19282.52086666667</v>
          </cell>
          <cell r="CO172">
            <v>22685.31866666667</v>
          </cell>
          <cell r="CR172">
            <v>0</v>
          </cell>
          <cell r="CS172">
            <v>0</v>
          </cell>
        </row>
        <row r="173">
          <cell r="BG173">
            <v>13581.779666666667</v>
          </cell>
          <cell r="BH173">
            <v>13581.779666666667</v>
          </cell>
          <cell r="BJ173">
            <v>14036.358692000002</v>
          </cell>
          <cell r="BK173">
            <v>14835.175853333336</v>
          </cell>
          <cell r="BL173">
            <v>16661.043650666667</v>
          </cell>
          <cell r="BM173">
            <v>19399.84534666667</v>
          </cell>
          <cell r="CO173">
            <v>22823.34746666667</v>
          </cell>
          <cell r="CR173">
            <v>0</v>
          </cell>
          <cell r="CS173">
            <v>0</v>
          </cell>
        </row>
        <row r="174">
          <cell r="BG174">
            <v>9871.335777777778</v>
          </cell>
          <cell r="BH174">
            <v>9871.335777777778</v>
          </cell>
          <cell r="BJ174">
            <v>10161.319405333335</v>
          </cell>
          <cell r="BK174">
            <v>10739.605875555559</v>
          </cell>
          <cell r="BL174">
            <v>12061.40352177778</v>
          </cell>
          <cell r="BM174">
            <v>14044.099991111114</v>
          </cell>
          <cell r="CO174">
            <v>16522.47057777778</v>
          </cell>
          <cell r="CR174">
            <v>0</v>
          </cell>
          <cell r="CS174">
            <v>0</v>
          </cell>
        </row>
        <row r="175">
          <cell r="BG175">
            <v>18503.999333333333</v>
          </cell>
          <cell r="BH175">
            <v>18503.999333333333</v>
          </cell>
          <cell r="BJ175">
            <v>19551.710344</v>
          </cell>
          <cell r="BK175">
            <v>20664.40930666667</v>
          </cell>
          <cell r="BL175">
            <v>23207.721221333333</v>
          </cell>
          <cell r="BM175">
            <v>27022.689093333334</v>
          </cell>
          <cell r="CO175">
            <v>31791.398933333334</v>
          </cell>
          <cell r="CR175">
            <v>0</v>
          </cell>
          <cell r="CS175">
            <v>0</v>
          </cell>
        </row>
        <row r="176">
          <cell r="BG176">
            <v>23796.34766666667</v>
          </cell>
          <cell r="BH176">
            <v>23796.347666666665</v>
          </cell>
          <cell r="BJ176">
            <v>24087.493604</v>
          </cell>
          <cell r="BK176">
            <v>25458.326573333332</v>
          </cell>
          <cell r="BL176">
            <v>28591.659074666662</v>
          </cell>
          <cell r="BM176">
            <v>33291.65782666666</v>
          </cell>
          <cell r="CO176">
            <v>39166.656266666665</v>
          </cell>
          <cell r="CR176">
            <v>0</v>
          </cell>
          <cell r="CS176">
            <v>0</v>
          </cell>
        </row>
        <row r="177">
          <cell r="BG177">
            <v>16387.703333333335</v>
          </cell>
          <cell r="BH177">
            <v>16387.703333333335</v>
          </cell>
          <cell r="BJ177">
            <v>17469.275080000003</v>
          </cell>
          <cell r="BK177">
            <v>18463.461466666668</v>
          </cell>
          <cell r="BL177">
            <v>20735.887493333335</v>
          </cell>
          <cell r="BM177">
            <v>24144.526533333337</v>
          </cell>
          <cell r="CO177">
            <v>28405.325333333338</v>
          </cell>
          <cell r="CR177">
            <v>0</v>
          </cell>
          <cell r="CS177">
            <v>0</v>
          </cell>
        </row>
        <row r="178">
          <cell r="BG178">
            <v>17158.655333333332</v>
          </cell>
          <cell r="BH178">
            <v>17158.655333333332</v>
          </cell>
          <cell r="BJ178">
            <v>18227.891848</v>
          </cell>
          <cell r="BK178">
            <v>19265.251546666666</v>
          </cell>
          <cell r="BL178">
            <v>21636.359429333334</v>
          </cell>
          <cell r="BM178">
            <v>25193.021253333332</v>
          </cell>
          <cell r="CO178">
            <v>29638.848533333334</v>
          </cell>
          <cell r="CR178">
            <v>0</v>
          </cell>
          <cell r="CS178">
            <v>0</v>
          </cell>
        </row>
        <row r="179">
          <cell r="BG179">
            <v>18303.071333333333</v>
          </cell>
          <cell r="BH179">
            <v>18303.071333333333</v>
          </cell>
          <cell r="BJ179">
            <v>19353.997192000003</v>
          </cell>
          <cell r="BK179">
            <v>20455.444186666668</v>
          </cell>
          <cell r="BL179">
            <v>22973.037317333336</v>
          </cell>
          <cell r="BM179">
            <v>26749.427013333334</v>
          </cell>
          <cell r="CO179">
            <v>31469.914133333335</v>
          </cell>
          <cell r="CR179">
            <v>22990</v>
          </cell>
          <cell r="CS179">
            <v>22990</v>
          </cell>
        </row>
        <row r="180">
          <cell r="BG180">
            <v>19169.027333333335</v>
          </cell>
          <cell r="BH180">
            <v>19169.027333333335</v>
          </cell>
          <cell r="BJ180">
            <v>20206.097896000007</v>
          </cell>
          <cell r="BK180">
            <v>21356.038426666673</v>
          </cell>
          <cell r="BL180">
            <v>23984.47392533334</v>
          </cell>
          <cell r="BM180">
            <v>27927.127173333338</v>
          </cell>
          <cell r="CO180">
            <v>32855.44373333334</v>
          </cell>
          <cell r="CR180">
            <v>0</v>
          </cell>
          <cell r="CS180">
            <v>0</v>
          </cell>
        </row>
        <row r="182">
          <cell r="BJ182">
            <v>0</v>
          </cell>
          <cell r="BK182">
            <v>0</v>
          </cell>
          <cell r="BL182">
            <v>0</v>
          </cell>
          <cell r="CR182">
            <v>0</v>
          </cell>
          <cell r="CS182">
            <v>0</v>
          </cell>
        </row>
        <row r="183">
          <cell r="BG183">
            <v>2200.122666666667</v>
          </cell>
          <cell r="BH183">
            <v>2200.122666666667</v>
          </cell>
          <cell r="BJ183">
            <v>2272.4227040000005</v>
          </cell>
          <cell r="BK183">
            <v>2401.747573333334</v>
          </cell>
          <cell r="BL183">
            <v>2697.347274666667</v>
          </cell>
          <cell r="BM183">
            <v>3140.7468266666674</v>
          </cell>
          <cell r="CO183">
            <v>3694.9962666666675</v>
          </cell>
          <cell r="CR183">
            <v>0</v>
          </cell>
          <cell r="CS183">
            <v>0</v>
          </cell>
        </row>
        <row r="184">
          <cell r="BG184">
            <v>2910.0939444444443</v>
          </cell>
          <cell r="BH184">
            <v>2910.0939444444443</v>
          </cell>
          <cell r="BJ184">
            <v>2975.5136913333336</v>
          </cell>
          <cell r="BK184">
            <v>3144.851868888889</v>
          </cell>
          <cell r="BL184">
            <v>3531.9105604444444</v>
          </cell>
          <cell r="BM184">
            <v>4112.498597777778</v>
          </cell>
          <cell r="CO184">
            <v>4838.2336444444445</v>
          </cell>
          <cell r="CR184">
            <v>0</v>
          </cell>
          <cell r="CS184">
            <v>0</v>
          </cell>
        </row>
        <row r="185">
          <cell r="BG185">
            <v>2910.0939444444443</v>
          </cell>
          <cell r="BH185">
            <v>2910.0939444444443</v>
          </cell>
          <cell r="BJ185">
            <v>2975.5136913333336</v>
          </cell>
          <cell r="BK185">
            <v>3144.851868888889</v>
          </cell>
          <cell r="BL185">
            <v>3531.9105604444444</v>
          </cell>
          <cell r="BM185">
            <v>4112.498597777778</v>
          </cell>
          <cell r="CO185">
            <v>4838.2336444444445</v>
          </cell>
          <cell r="CR185">
            <v>0</v>
          </cell>
          <cell r="CS185">
            <v>0</v>
          </cell>
        </row>
        <row r="186">
          <cell r="BG186">
            <v>3732.369944444444</v>
          </cell>
          <cell r="BH186">
            <v>3732.369944444444</v>
          </cell>
          <cell r="BJ186">
            <v>3784.6332753333327</v>
          </cell>
          <cell r="BK186">
            <v>4000.0189088888883</v>
          </cell>
          <cell r="BL186">
            <v>4492.328928444444</v>
          </cell>
          <cell r="BM186">
            <v>5230.793957777777</v>
          </cell>
          <cell r="CO186">
            <v>6153.8752444444435</v>
          </cell>
          <cell r="CR186">
            <v>0</v>
          </cell>
          <cell r="CS186">
            <v>0</v>
          </cell>
        </row>
        <row r="187">
          <cell r="BG187">
            <v>4441.997833333334</v>
          </cell>
          <cell r="BH187">
            <v>4441.997833333334</v>
          </cell>
          <cell r="BJ187">
            <v>4706.869618000001</v>
          </cell>
          <cell r="BK187">
            <v>4974.740246666668</v>
          </cell>
          <cell r="BL187">
            <v>5587.0159693333335</v>
          </cell>
          <cell r="BM187">
            <v>6505.429553333334</v>
          </cell>
          <cell r="CO187">
            <v>7653.446533333335</v>
          </cell>
          <cell r="CR187">
            <v>0</v>
          </cell>
          <cell r="CS187">
            <v>0</v>
          </cell>
        </row>
        <row r="188">
          <cell r="BG188">
            <v>6242.619777777777</v>
          </cell>
          <cell r="BH188">
            <v>6242.619777777777</v>
          </cell>
          <cell r="BJ188">
            <v>6590.662861333333</v>
          </cell>
          <cell r="BK188">
            <v>6965.741235555555</v>
          </cell>
          <cell r="BL188">
            <v>7823.063233777777</v>
          </cell>
          <cell r="BM188">
            <v>9109.04623111111</v>
          </cell>
          <cell r="CO188">
            <v>10716.524977777777</v>
          </cell>
          <cell r="CR188">
            <v>0</v>
          </cell>
          <cell r="CS188">
            <v>0</v>
          </cell>
        </row>
        <row r="189">
          <cell r="BJ189">
            <v>0</v>
          </cell>
          <cell r="BK189">
            <v>0</v>
          </cell>
          <cell r="BL189">
            <v>0</v>
          </cell>
          <cell r="CR189">
            <v>0</v>
          </cell>
          <cell r="CS189">
            <v>0</v>
          </cell>
        </row>
        <row r="190">
          <cell r="BG190">
            <v>8560.935777777777</v>
          </cell>
          <cell r="BH190">
            <v>8560.935777777777</v>
          </cell>
          <cell r="BJ190">
            <v>8871.885805333333</v>
          </cell>
          <cell r="BK190">
            <v>9376.789875555556</v>
          </cell>
          <cell r="BL190">
            <v>10530.856321777777</v>
          </cell>
          <cell r="BM190">
            <v>12261.955991111112</v>
          </cell>
          <cell r="CO190">
            <v>14425.830577777779</v>
          </cell>
          <cell r="CR190">
            <v>0</v>
          </cell>
          <cell r="CS190">
            <v>0</v>
          </cell>
        </row>
        <row r="191">
          <cell r="BG191">
            <v>10338.711777777777</v>
          </cell>
          <cell r="BH191">
            <v>10338.711777777777</v>
          </cell>
          <cell r="BJ191">
            <v>10621.217389333333</v>
          </cell>
          <cell r="BK191">
            <v>11225.676915555556</v>
          </cell>
          <cell r="BL191">
            <v>12607.298689777777</v>
          </cell>
          <cell r="BM191">
            <v>14679.73135111111</v>
          </cell>
          <cell r="CO191">
            <v>17270.272177777777</v>
          </cell>
          <cell r="CR191">
            <v>0</v>
          </cell>
          <cell r="CS191">
            <v>0</v>
          </cell>
        </row>
        <row r="192">
          <cell r="BG192">
            <v>8855.775777777777</v>
          </cell>
          <cell r="BH192">
            <v>8855.775777777777</v>
          </cell>
          <cell r="BJ192">
            <v>9162.008365333333</v>
          </cell>
          <cell r="BK192">
            <v>9683.423475555555</v>
          </cell>
          <cell r="BL192">
            <v>10875.229441777778</v>
          </cell>
          <cell r="BM192">
            <v>12662.93839111111</v>
          </cell>
          <cell r="CO192">
            <v>14897.574577777777</v>
          </cell>
          <cell r="CR192">
            <v>0</v>
          </cell>
          <cell r="CS192">
            <v>0</v>
          </cell>
        </row>
        <row r="193">
          <cell r="BG193">
            <v>16561.331333333335</v>
          </cell>
          <cell r="BH193">
            <v>16561.331333333335</v>
          </cell>
          <cell r="BJ193">
            <v>17640.125032000004</v>
          </cell>
          <cell r="BK193">
            <v>18644.034586666672</v>
          </cell>
          <cell r="BL193">
            <v>20938.684997333337</v>
          </cell>
          <cell r="BM193">
            <v>24380.660613333337</v>
          </cell>
          <cell r="CO193">
            <v>28683.13013333334</v>
          </cell>
          <cell r="CR193">
            <v>0</v>
          </cell>
          <cell r="CS193">
            <v>0</v>
          </cell>
        </row>
        <row r="194">
          <cell r="BG194">
            <v>18001.679333333333</v>
          </cell>
          <cell r="BH194">
            <v>18001.679333333333</v>
          </cell>
          <cell r="BJ194">
            <v>19057.427464</v>
          </cell>
          <cell r="BK194">
            <v>20141.99650666667</v>
          </cell>
          <cell r="BL194">
            <v>22621.011461333335</v>
          </cell>
          <cell r="BM194">
            <v>26339.533893333333</v>
          </cell>
          <cell r="CO194">
            <v>30987.686933333334</v>
          </cell>
          <cell r="CR194">
            <v>0</v>
          </cell>
          <cell r="CS194">
            <v>0</v>
          </cell>
        </row>
        <row r="195">
          <cell r="BG195">
            <v>16920.599333333335</v>
          </cell>
          <cell r="BH195">
            <v>16920.599333333335</v>
          </cell>
          <cell r="BJ195">
            <v>17993.644744000005</v>
          </cell>
          <cell r="BK195">
            <v>19017.67330666667</v>
          </cell>
          <cell r="BL195">
            <v>21358.31002133334</v>
          </cell>
          <cell r="BM195">
            <v>24869.26509333334</v>
          </cell>
          <cell r="CO195">
            <v>29257.95893333334</v>
          </cell>
          <cell r="CR195">
            <v>0</v>
          </cell>
          <cell r="CS195">
            <v>0</v>
          </cell>
        </row>
        <row r="196">
          <cell r="BG196">
            <v>2307.1386666666667</v>
          </cell>
          <cell r="BH196">
            <v>2307.1386666666667</v>
          </cell>
          <cell r="BJ196">
            <v>2377.7264480000003</v>
          </cell>
          <cell r="BK196">
            <v>2513.0442133333336</v>
          </cell>
          <cell r="BL196">
            <v>2822.3419626666664</v>
          </cell>
          <cell r="BM196">
            <v>3286.2885866666666</v>
          </cell>
          <cell r="CO196">
            <v>3866.2218666666668</v>
          </cell>
          <cell r="CR196">
            <v>0</v>
          </cell>
          <cell r="CS196">
            <v>0</v>
          </cell>
        </row>
        <row r="197">
          <cell r="BG197">
            <v>2922.4911111111114</v>
          </cell>
          <cell r="BH197">
            <v>2922.4911111111114</v>
          </cell>
          <cell r="BJ197">
            <v>3054.9012533333334</v>
          </cell>
          <cell r="BK197">
            <v>3228.757422222223</v>
          </cell>
          <cell r="BL197">
            <v>3626.142951111112</v>
          </cell>
          <cell r="BM197">
            <v>4222.221244444445</v>
          </cell>
          <cell r="CO197">
            <v>4967.319111111112</v>
          </cell>
          <cell r="CR197">
            <v>0</v>
          </cell>
          <cell r="CS197">
            <v>0</v>
          </cell>
        </row>
        <row r="198">
          <cell r="BG198">
            <v>3073.8939444444445</v>
          </cell>
          <cell r="BH198">
            <v>3073.8939444444445</v>
          </cell>
          <cell r="BJ198">
            <v>3136.692891333334</v>
          </cell>
          <cell r="BK198">
            <v>3315.2038688888897</v>
          </cell>
          <cell r="BL198">
            <v>3723.228960444445</v>
          </cell>
          <cell r="BM198">
            <v>4335.266597777779</v>
          </cell>
          <cell r="CO198">
            <v>5100.313644444445</v>
          </cell>
          <cell r="CR198">
            <v>4490</v>
          </cell>
          <cell r="CS198">
            <v>4490</v>
          </cell>
        </row>
        <row r="199">
          <cell r="BG199">
            <v>3858.3351111111115</v>
          </cell>
          <cell r="BH199">
            <v>3858.3351111111115</v>
          </cell>
          <cell r="BJ199">
            <v>3975.7717493333344</v>
          </cell>
          <cell r="BK199">
            <v>4202.035182222224</v>
          </cell>
          <cell r="BL199">
            <v>4719.208743111112</v>
          </cell>
          <cell r="BM199">
            <v>5494.969084444446</v>
          </cell>
          <cell r="CO199">
            <v>6464.669511111113</v>
          </cell>
          <cell r="CR199">
            <v>0</v>
          </cell>
          <cell r="CS199">
            <v>0</v>
          </cell>
        </row>
        <row r="200">
          <cell r="BG200">
            <v>4530.535888888889</v>
          </cell>
          <cell r="BH200">
            <v>4530.535888888889</v>
          </cell>
          <cell r="BJ200">
            <v>4682.009814666667</v>
          </cell>
          <cell r="BK200">
            <v>4948.465657777779</v>
          </cell>
          <cell r="BL200">
            <v>5557.507584888889</v>
          </cell>
          <cell r="BM200">
            <v>6471.070475555556</v>
          </cell>
          <cell r="CO200">
            <v>7613.024088888889</v>
          </cell>
          <cell r="CR200">
            <v>5990</v>
          </cell>
          <cell r="CS200">
            <v>5990</v>
          </cell>
        </row>
        <row r="201">
          <cell r="BG201">
            <v>6360.555777777777</v>
          </cell>
          <cell r="BH201">
            <v>6360.555777777777</v>
          </cell>
          <cell r="BJ201">
            <v>6706.711885333332</v>
          </cell>
          <cell r="BK201">
            <v>7088.394675555555</v>
          </cell>
          <cell r="BL201">
            <v>7960.812481777777</v>
          </cell>
          <cell r="BM201">
            <v>9269.43919111111</v>
          </cell>
          <cell r="CO201">
            <v>10905.222577777777</v>
          </cell>
          <cell r="CR201">
            <v>0</v>
          </cell>
          <cell r="CS201">
            <v>0</v>
          </cell>
        </row>
        <row r="202">
          <cell r="BG202">
            <v>3085.8198888888887</v>
          </cell>
          <cell r="BH202">
            <v>3085.8198888888887</v>
          </cell>
          <cell r="BJ202">
            <v>3260.4092706666665</v>
          </cell>
          <cell r="BK202">
            <v>3445.9610177777777</v>
          </cell>
          <cell r="BL202">
            <v>3870.079296888889</v>
          </cell>
          <cell r="BM202">
            <v>4506.256715555555</v>
          </cell>
          <cell r="CO202">
            <v>5301.478488888889</v>
          </cell>
          <cell r="CR202">
            <v>0</v>
          </cell>
          <cell r="CS202">
            <v>0</v>
          </cell>
        </row>
        <row r="203">
          <cell r="BG203">
            <v>5111.3938333333335</v>
          </cell>
          <cell r="BH203">
            <v>5111.3938333333335</v>
          </cell>
          <cell r="BJ203">
            <v>5365.555281999999</v>
          </cell>
          <cell r="BK203">
            <v>5670.912086666666</v>
          </cell>
          <cell r="BL203">
            <v>6368.870497333332</v>
          </cell>
          <cell r="BM203">
            <v>7415.808113333333</v>
          </cell>
          <cell r="CO203">
            <v>8724.480133333333</v>
          </cell>
          <cell r="CR203">
            <v>0</v>
          </cell>
          <cell r="CS203">
            <v>0</v>
          </cell>
        </row>
        <row r="204">
          <cell r="BG204">
            <v>7328.067777777777</v>
          </cell>
          <cell r="BH204">
            <v>7328.067777777777</v>
          </cell>
          <cell r="BJ204">
            <v>7658.743693333333</v>
          </cell>
          <cell r="BK204">
            <v>8094.607155555555</v>
          </cell>
          <cell r="BL204">
            <v>9090.866497777777</v>
          </cell>
          <cell r="BM204">
            <v>10585.25551111111</v>
          </cell>
          <cell r="CO204">
            <v>12453.241777777777</v>
          </cell>
          <cell r="CR204">
            <v>0</v>
          </cell>
          <cell r="CS204">
            <v>0</v>
          </cell>
        </row>
        <row r="205">
          <cell r="BG205">
            <v>4861.10525925926</v>
          </cell>
          <cell r="BH205">
            <v>4861.10525925926</v>
          </cell>
          <cell r="BJ205">
            <v>4932.635908444445</v>
          </cell>
          <cell r="BK205">
            <v>5213.355025185187</v>
          </cell>
          <cell r="BL205">
            <v>5854.998720592594</v>
          </cell>
          <cell r="BM205">
            <v>6817.464263703705</v>
          </cell>
          <cell r="CO205">
            <v>8020.546192592594</v>
          </cell>
          <cell r="CR205">
            <v>0</v>
          </cell>
          <cell r="CS205">
            <v>0</v>
          </cell>
        </row>
        <row r="206">
          <cell r="BG206" t="e">
            <v>#DIV/0!</v>
          </cell>
          <cell r="BH206" t="e">
            <v>#DIV/0!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CR206">
            <v>0</v>
          </cell>
          <cell r="CS206">
            <v>0</v>
          </cell>
        </row>
        <row r="207">
          <cell r="BG207">
            <v>2598.488777777778</v>
          </cell>
          <cell r="BH207">
            <v>2598.488777777778</v>
          </cell>
          <cell r="BJ207">
            <v>2650.487434658333</v>
          </cell>
          <cell r="BK207">
            <v>2801.328182972222</v>
          </cell>
          <cell r="BL207">
            <v>3146.107036261111</v>
          </cell>
          <cell r="BM207">
            <v>3663.275316194444</v>
          </cell>
          <cell r="CO207">
            <v>4309.735666111111</v>
          </cell>
          <cell r="CR207">
            <v>0</v>
          </cell>
          <cell r="CS207">
            <v>0</v>
          </cell>
        </row>
        <row r="208">
          <cell r="BG208">
            <v>3567.4353333333333</v>
          </cell>
          <cell r="BH208">
            <v>3567.4353333333333</v>
          </cell>
          <cell r="BJ208">
            <v>3675.48572325</v>
          </cell>
          <cell r="BK208">
            <v>3884.6597075</v>
          </cell>
          <cell r="BL208">
            <v>4362.7716715</v>
          </cell>
          <cell r="BM208">
            <v>5079.9396175</v>
          </cell>
          <cell r="CO208">
            <v>5976.39955</v>
          </cell>
          <cell r="CR208">
            <v>0</v>
          </cell>
          <cell r="CS208">
            <v>0</v>
          </cell>
        </row>
        <row r="209">
          <cell r="BG209">
            <v>4222.913555555555</v>
          </cell>
          <cell r="BH209">
            <v>4222.913555555555</v>
          </cell>
          <cell r="BJ209">
            <v>4324.524412516666</v>
          </cell>
          <cell r="BK209">
            <v>4570.635557944444</v>
          </cell>
          <cell r="BL209">
            <v>5133.175318922222</v>
          </cell>
          <cell r="BM209">
            <v>5976.984960388888</v>
          </cell>
          <cell r="CO209">
            <v>7031.747012222221</v>
          </cell>
          <cell r="CR209">
            <v>0</v>
          </cell>
          <cell r="CS209">
            <v>0</v>
          </cell>
        </row>
        <row r="210">
          <cell r="BG210">
            <v>4844.882333333334</v>
          </cell>
          <cell r="BH210">
            <v>4844.882333333334</v>
          </cell>
          <cell r="BJ210">
            <v>4993.649373175</v>
          </cell>
          <cell r="BK210">
            <v>5277.840800916667</v>
          </cell>
          <cell r="BL210">
            <v>5927.4212071833335</v>
          </cell>
          <cell r="BM210">
            <v>6901.7918165833335</v>
          </cell>
          <cell r="CO210">
            <v>8119.755078333334</v>
          </cell>
          <cell r="CR210">
            <v>0</v>
          </cell>
          <cell r="CS210">
            <v>0</v>
          </cell>
        </row>
        <row r="211">
          <cell r="BG211" t="e">
            <v>#DIV/0!</v>
          </cell>
          <cell r="BH211" t="e">
            <v>#DIV/0!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CR211">
            <v>0</v>
          </cell>
          <cell r="CS211">
            <v>0</v>
          </cell>
        </row>
        <row r="212">
          <cell r="BG212">
            <v>187.56666666666663</v>
          </cell>
          <cell r="BH212">
            <v>187.56666666666663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CO212">
            <v>0</v>
          </cell>
          <cell r="CR212">
            <v>0</v>
          </cell>
          <cell r="CS212">
            <v>0</v>
          </cell>
        </row>
        <row r="213">
          <cell r="BG213">
            <v>195.3819444444444</v>
          </cell>
          <cell r="BH213">
            <v>195.38194444444443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CO213">
            <v>0</v>
          </cell>
          <cell r="CR213">
            <v>0</v>
          </cell>
          <cell r="CS213">
            <v>0</v>
          </cell>
        </row>
        <row r="214">
          <cell r="BG214" t="e">
            <v>#DIV/0!</v>
          </cell>
          <cell r="BH214" t="e">
            <v>#DIV/0!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CR214">
            <v>0</v>
          </cell>
          <cell r="CS214">
            <v>0</v>
          </cell>
        </row>
        <row r="215">
          <cell r="BG215">
            <v>9030.581833333332</v>
          </cell>
          <cell r="BH215">
            <v>9030.581833333332</v>
          </cell>
          <cell r="BJ215">
            <v>9222.036273999998</v>
          </cell>
          <cell r="BK215">
            <v>9746.867606666667</v>
          </cell>
          <cell r="BL215">
            <v>10946.482081333332</v>
          </cell>
          <cell r="BM215">
            <v>12745.903793333331</v>
          </cell>
          <cell r="CO215">
            <v>14995.180933333331</v>
          </cell>
          <cell r="CR215">
            <v>0</v>
          </cell>
          <cell r="CS215">
            <v>0</v>
          </cell>
        </row>
        <row r="216">
          <cell r="BG216">
            <v>7179.641833333333</v>
          </cell>
          <cell r="BH216">
            <v>7179.641833333333</v>
          </cell>
          <cell r="BJ216">
            <v>7400.711314</v>
          </cell>
          <cell r="BK216">
            <v>7821.890006666667</v>
          </cell>
          <cell r="BL216">
            <v>8784.584161333334</v>
          </cell>
          <cell r="BM216">
            <v>10228.625393333334</v>
          </cell>
          <cell r="CO216">
            <v>12033.676933333334</v>
          </cell>
          <cell r="CR216">
            <v>0</v>
          </cell>
          <cell r="CS216">
            <v>0</v>
          </cell>
        </row>
        <row r="217">
          <cell r="BG217">
            <v>9275.189833333332</v>
          </cell>
          <cell r="BH217">
            <v>9275.189833333332</v>
          </cell>
          <cell r="BJ217">
            <v>9462.730545999999</v>
          </cell>
          <cell r="BK217">
            <v>10001.259926666666</v>
          </cell>
          <cell r="BL217">
            <v>11232.184225333333</v>
          </cell>
          <cell r="BM217">
            <v>13078.570673333332</v>
          </cell>
          <cell r="CO217">
            <v>15386.553733333332</v>
          </cell>
          <cell r="CR217">
            <v>0</v>
          </cell>
          <cell r="CS217">
            <v>0</v>
          </cell>
        </row>
        <row r="218">
          <cell r="BG218">
            <v>11076.29051851852</v>
          </cell>
          <cell r="BH218">
            <v>11076.29051851852</v>
          </cell>
          <cell r="BJ218">
            <v>11197.68653688889</v>
          </cell>
          <cell r="BK218">
            <v>11834.95325037037</v>
          </cell>
          <cell r="BL218">
            <v>13291.562881185186</v>
          </cell>
          <cell r="BM218">
            <v>15476.477327407407</v>
          </cell>
          <cell r="CO218">
            <v>18207.620385185186</v>
          </cell>
          <cell r="CR218">
            <v>0</v>
          </cell>
          <cell r="CS218">
            <v>0</v>
          </cell>
        </row>
        <row r="219">
          <cell r="BG219">
            <v>20056.569333333337</v>
          </cell>
          <cell r="BH219">
            <v>20056.569333333337</v>
          </cell>
          <cell r="BJ219">
            <v>20273.174224000002</v>
          </cell>
          <cell r="BK219">
            <v>21426.93210666667</v>
          </cell>
          <cell r="BL219">
            <v>24064.092981333335</v>
          </cell>
          <cell r="BM219">
            <v>28019.834293333337</v>
          </cell>
          <cell r="CO219">
            <v>32964.51093333334</v>
          </cell>
          <cell r="CR219">
            <v>0</v>
          </cell>
          <cell r="CS219">
            <v>0</v>
          </cell>
        </row>
        <row r="220">
          <cell r="BG220">
            <v>34943.48366666667</v>
          </cell>
          <cell r="BH220">
            <v>34943.48366666667</v>
          </cell>
          <cell r="BJ220">
            <v>35713.580592275</v>
          </cell>
          <cell r="BK220">
            <v>37746.06078858333</v>
          </cell>
          <cell r="BL220">
            <v>42391.72980871666</v>
          </cell>
          <cell r="BM220">
            <v>49360.23333891666</v>
          </cell>
          <cell r="CO220">
            <v>58070.86275166666</v>
          </cell>
          <cell r="CR220">
            <v>0</v>
          </cell>
          <cell r="CS220">
            <v>0</v>
          </cell>
        </row>
        <row r="221">
          <cell r="BG221">
            <v>11135.540916666667</v>
          </cell>
          <cell r="BH221">
            <v>11135.540916666669</v>
          </cell>
          <cell r="BJ221">
            <v>11473.011141281251</v>
          </cell>
          <cell r="BK221">
            <v>12125.946734687503</v>
          </cell>
          <cell r="BL221">
            <v>13618.370948187501</v>
          </cell>
          <cell r="BM221">
            <v>15857.0072684375</v>
          </cell>
          <cell r="CO221">
            <v>18655.302668750002</v>
          </cell>
          <cell r="CR221">
            <v>0</v>
          </cell>
          <cell r="CS221">
            <v>0</v>
          </cell>
        </row>
        <row r="222">
          <cell r="BG222">
            <v>16846.025833333333</v>
          </cell>
          <cell r="BH222">
            <v>16846.025833333333</v>
          </cell>
          <cell r="BJ222">
            <v>17229.541291937498</v>
          </cell>
          <cell r="BK222">
            <v>18210.084292291664</v>
          </cell>
          <cell r="BL222">
            <v>20451.32543595833</v>
          </cell>
          <cell r="BM222">
            <v>23813.18715145833</v>
          </cell>
          <cell r="CO222">
            <v>28015.51429583333</v>
          </cell>
          <cell r="CR222">
            <v>0</v>
          </cell>
          <cell r="CS222">
            <v>0</v>
          </cell>
        </row>
        <row r="223">
          <cell r="BG223" t="e">
            <v>#DIV/0!</v>
          </cell>
          <cell r="BH223" t="e">
            <v>#DIV/0!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CR223">
            <v>0</v>
          </cell>
          <cell r="CS223">
            <v>0</v>
          </cell>
        </row>
        <row r="224">
          <cell r="BG224">
            <v>1076.6476666666665</v>
          </cell>
          <cell r="BH224">
            <v>1076.6476666666665</v>
          </cell>
          <cell r="BJ224">
            <v>1086.2968039999998</v>
          </cell>
          <cell r="BK224">
            <v>1148.1185733333332</v>
          </cell>
          <cell r="BL224">
            <v>1289.4254746666666</v>
          </cell>
          <cell r="BM224">
            <v>1501.3858266666664</v>
          </cell>
          <cell r="CO224">
            <v>1766.3362666666665</v>
          </cell>
          <cell r="CR224">
            <v>0</v>
          </cell>
          <cell r="CS224">
            <v>0</v>
          </cell>
        </row>
        <row r="225">
          <cell r="BG225">
            <v>3158.213555555555</v>
          </cell>
          <cell r="BH225">
            <v>3158.213555555555</v>
          </cell>
          <cell r="BJ225">
            <v>3197.267138666666</v>
          </cell>
          <cell r="BK225">
            <v>3379.225431111111</v>
          </cell>
          <cell r="BL225">
            <v>3795.130099555555</v>
          </cell>
          <cell r="BM225">
            <v>4418.987102222221</v>
          </cell>
          <cell r="CO225">
            <v>5198.808355555555</v>
          </cell>
          <cell r="CR225">
            <v>0</v>
          </cell>
          <cell r="CS225">
            <v>0</v>
          </cell>
        </row>
        <row r="226">
          <cell r="BG226">
            <v>4299.974333333334</v>
          </cell>
          <cell r="BH226">
            <v>4299.974333333334</v>
          </cell>
          <cell r="BJ226">
            <v>4365.552244</v>
          </cell>
          <cell r="BK226">
            <v>4613.998306666667</v>
          </cell>
          <cell r="BL226">
            <v>5181.875021333334</v>
          </cell>
          <cell r="BM226">
            <v>6033.690093333334</v>
          </cell>
          <cell r="CO226">
            <v>7098.458933333334</v>
          </cell>
          <cell r="CR226">
            <v>0</v>
          </cell>
          <cell r="CS226">
            <v>0</v>
          </cell>
        </row>
        <row r="227">
          <cell r="BG227">
            <v>3550.4771666666666</v>
          </cell>
          <cell r="BH227">
            <v>3550.4771666666666</v>
          </cell>
          <cell r="BJ227">
            <v>3672.1351033124997</v>
          </cell>
          <cell r="BK227">
            <v>3881.1184018749996</v>
          </cell>
          <cell r="BL227">
            <v>4358.794512875</v>
          </cell>
          <cell r="BM227">
            <v>5075.308679374999</v>
          </cell>
          <cell r="CO227">
            <v>5970.951387499999</v>
          </cell>
          <cell r="CR227">
            <v>0</v>
          </cell>
          <cell r="CS227">
            <v>0</v>
          </cell>
        </row>
        <row r="228">
          <cell r="BG228">
            <v>4878.349166666667</v>
          </cell>
          <cell r="BH228">
            <v>4878.349166666667</v>
          </cell>
          <cell r="BJ228">
            <v>5019.5932153124995</v>
          </cell>
          <cell r="BK228">
            <v>5305.261121875001</v>
          </cell>
          <cell r="BL228">
            <v>5958.216336875001</v>
          </cell>
          <cell r="BM228">
            <v>6937.649159375</v>
          </cell>
          <cell r="CO228">
            <v>8161.9401875</v>
          </cell>
          <cell r="CR228">
            <v>0</v>
          </cell>
          <cell r="CS228">
            <v>0</v>
          </cell>
        </row>
        <row r="229">
          <cell r="BG229">
            <v>3718.1956666666665</v>
          </cell>
          <cell r="BH229">
            <v>3718.1956666666665</v>
          </cell>
          <cell r="BJ229">
            <v>3915.9287882499993</v>
          </cell>
          <cell r="BK229">
            <v>4138.786524166666</v>
          </cell>
          <cell r="BL229">
            <v>4648.175634833333</v>
          </cell>
          <cell r="BM229">
            <v>5412.259300833332</v>
          </cell>
          <cell r="CO229">
            <v>6367.3638833333325</v>
          </cell>
          <cell r="CR229">
            <v>0</v>
          </cell>
          <cell r="CS229">
            <v>0</v>
          </cell>
        </row>
        <row r="230">
          <cell r="BG230">
            <v>3837.2236666666668</v>
          </cell>
          <cell r="BH230">
            <v>3837.2236666666668</v>
          </cell>
          <cell r="BJ230">
            <v>3921.538075125</v>
          </cell>
          <cell r="BK230">
            <v>4144.7150387500005</v>
          </cell>
          <cell r="BL230">
            <v>4654.833812749999</v>
          </cell>
          <cell r="BM230">
            <v>5420.01197375</v>
          </cell>
          <cell r="CO230">
            <v>6376.484675</v>
          </cell>
          <cell r="CR230">
            <v>0</v>
          </cell>
          <cell r="CS230">
            <v>0</v>
          </cell>
        </row>
        <row r="231">
          <cell r="BG231">
            <v>6059.893166666667</v>
          </cell>
          <cell r="BH231">
            <v>6059.893166666667</v>
          </cell>
          <cell r="BJ231">
            <v>6218.5649893125</v>
          </cell>
          <cell r="BK231">
            <v>6572.467061875001</v>
          </cell>
          <cell r="BL231">
            <v>7381.386084875</v>
          </cell>
          <cell r="BM231">
            <v>8594.764619375</v>
          </cell>
          <cell r="CO231">
            <v>10111.4877875</v>
          </cell>
          <cell r="CR231">
            <v>0</v>
          </cell>
          <cell r="CS231">
            <v>0</v>
          </cell>
        </row>
        <row r="232">
          <cell r="BG232">
            <v>2665.313833333333</v>
          </cell>
          <cell r="BH232">
            <v>2665.313833333333</v>
          </cell>
          <cell r="BJ232">
            <v>2958.6125620000003</v>
          </cell>
          <cell r="BK232">
            <v>3126.988886666667</v>
          </cell>
          <cell r="BL232">
            <v>3511.8490573333333</v>
          </cell>
          <cell r="BM232">
            <v>4089.139313333333</v>
          </cell>
          <cell r="CO232">
            <v>4810.752133333333</v>
          </cell>
          <cell r="CR232">
            <v>0</v>
          </cell>
          <cell r="CS232">
            <v>0</v>
          </cell>
        </row>
        <row r="233">
          <cell r="BG233">
            <v>5096.042333333334</v>
          </cell>
          <cell r="BH233">
            <v>5096.042333333334</v>
          </cell>
          <cell r="BJ233">
            <v>5148.883156</v>
          </cell>
          <cell r="BK233">
            <v>5441.909026666667</v>
          </cell>
          <cell r="BL233">
            <v>6111.682445333334</v>
          </cell>
          <cell r="BM233">
            <v>7116.342573333333</v>
          </cell>
          <cell r="CO233">
            <v>8372.167733333334</v>
          </cell>
          <cell r="CR233">
            <v>0</v>
          </cell>
          <cell r="CS233">
            <v>0</v>
          </cell>
        </row>
        <row r="234">
          <cell r="BG234">
            <v>9725.093833333334</v>
          </cell>
          <cell r="BH234">
            <v>9725.093833333334</v>
          </cell>
          <cell r="BJ234">
            <v>9905.436082000002</v>
          </cell>
          <cell r="BK234">
            <v>10469.160086666669</v>
          </cell>
          <cell r="BL234">
            <v>11757.672097333336</v>
          </cell>
          <cell r="BM234">
            <v>13690.440113333336</v>
          </cell>
          <cell r="CO234">
            <v>16106.400133333336</v>
          </cell>
          <cell r="CR234">
            <v>0</v>
          </cell>
          <cell r="CS234">
            <v>0</v>
          </cell>
        </row>
        <row r="235">
          <cell r="BG235">
            <v>11796.617833333332</v>
          </cell>
          <cell r="BH235">
            <v>11796.617833333332</v>
          </cell>
          <cell r="BJ235">
            <v>11943.815697999999</v>
          </cell>
          <cell r="BK235">
            <v>12623.545046666666</v>
          </cell>
          <cell r="BL235">
            <v>14177.212129333333</v>
          </cell>
          <cell r="BM235">
            <v>16507.712753333333</v>
          </cell>
          <cell r="CO235">
            <v>19420.83853333333</v>
          </cell>
          <cell r="CR235">
            <v>0</v>
          </cell>
          <cell r="CS235">
            <v>0</v>
          </cell>
        </row>
        <row r="236">
          <cell r="BG236">
            <v>13940.213833333333</v>
          </cell>
          <cell r="BH236">
            <v>13940.213833333333</v>
          </cell>
          <cell r="BJ236">
            <v>14053.114162000002</v>
          </cell>
          <cell r="BK236">
            <v>14852.884886666669</v>
          </cell>
          <cell r="BL236">
            <v>16680.932257333334</v>
          </cell>
          <cell r="BM236">
            <v>19423.003313333335</v>
          </cell>
          <cell r="CO236">
            <v>22850.592133333335</v>
          </cell>
          <cell r="CR236">
            <v>0</v>
          </cell>
          <cell r="CS236">
            <v>0</v>
          </cell>
        </row>
        <row r="237">
          <cell r="BG237">
            <v>8765.225833333332</v>
          </cell>
          <cell r="BH237">
            <v>8765.225833333332</v>
          </cell>
          <cell r="BJ237">
            <v>8960.92597</v>
          </cell>
          <cell r="BK237">
            <v>9470.897366666666</v>
          </cell>
          <cell r="BL237">
            <v>10636.546273333333</v>
          </cell>
          <cell r="BM237">
            <v>12385.019633333332</v>
          </cell>
          <cell r="CO237">
            <v>14570.611333333332</v>
          </cell>
          <cell r="CR237">
            <v>0</v>
          </cell>
          <cell r="CS237">
            <v>0</v>
          </cell>
        </row>
        <row r="238">
          <cell r="BG238">
            <v>10327.877833333332</v>
          </cell>
          <cell r="BH238">
            <v>10327.877833333332</v>
          </cell>
          <cell r="BJ238">
            <v>10498.575537999997</v>
          </cell>
          <cell r="BK238">
            <v>11096.055446666665</v>
          </cell>
          <cell r="BL238">
            <v>12461.723809333333</v>
          </cell>
          <cell r="BM238">
            <v>14510.226353333332</v>
          </cell>
          <cell r="CO238">
            <v>17070.85453333333</v>
          </cell>
          <cell r="CR238">
            <v>0</v>
          </cell>
          <cell r="CS238">
            <v>0</v>
          </cell>
        </row>
        <row r="239">
          <cell r="BG239">
            <v>12444.237333333334</v>
          </cell>
          <cell r="BH239">
            <v>12444.237333333334</v>
          </cell>
          <cell r="BJ239">
            <v>12782.639536000002</v>
          </cell>
          <cell r="BK239">
            <v>13510.10682666667</v>
          </cell>
          <cell r="BL239">
            <v>15172.889205333337</v>
          </cell>
          <cell r="BM239">
            <v>17667.062773333335</v>
          </cell>
          <cell r="CO239">
            <v>20784.779733333336</v>
          </cell>
          <cell r="CR239">
            <v>0</v>
          </cell>
          <cell r="CS239">
            <v>0</v>
          </cell>
        </row>
        <row r="240">
          <cell r="BG240">
            <v>3887.9686666666666</v>
          </cell>
          <cell r="BH240">
            <v>3887.968666666666</v>
          </cell>
          <cell r="BJ240">
            <v>4094.516168</v>
          </cell>
          <cell r="BK240">
            <v>4327.5374133333335</v>
          </cell>
          <cell r="BL240">
            <v>4860.157402666667</v>
          </cell>
          <cell r="BM240">
            <v>5659.087386666667</v>
          </cell>
          <cell r="CO240">
            <v>6657.749866666667</v>
          </cell>
          <cell r="CR240">
            <v>0</v>
          </cell>
          <cell r="CS240">
            <v>0</v>
          </cell>
        </row>
        <row r="241">
          <cell r="BG241">
            <v>3891.2446666666665</v>
          </cell>
          <cell r="BH241">
            <v>3891.244666666667</v>
          </cell>
          <cell r="BJ241">
            <v>4097.7397519999995</v>
          </cell>
          <cell r="BK241">
            <v>4330.9444533333335</v>
          </cell>
          <cell r="BL241">
            <v>4863.983770666666</v>
          </cell>
          <cell r="BM241">
            <v>5663.542746666666</v>
          </cell>
          <cell r="CO241">
            <v>6662.991466666666</v>
          </cell>
          <cell r="CR241">
            <v>0</v>
          </cell>
          <cell r="CS241">
            <v>0</v>
          </cell>
        </row>
        <row r="242">
          <cell r="BG242">
            <v>4987.612666666666</v>
          </cell>
          <cell r="BH242">
            <v>4987.612666666666</v>
          </cell>
          <cell r="BJ242">
            <v>5176.565864</v>
          </cell>
          <cell r="BK242">
            <v>5471.167173333333</v>
          </cell>
          <cell r="BL242">
            <v>6144.541594666666</v>
          </cell>
          <cell r="BM242">
            <v>7154.603226666666</v>
          </cell>
          <cell r="CO242">
            <v>8417.180266666666</v>
          </cell>
          <cell r="CR242">
            <v>0</v>
          </cell>
          <cell r="CS242">
            <v>0</v>
          </cell>
        </row>
        <row r="243">
          <cell r="BG243">
            <v>1421.7196666666666</v>
          </cell>
          <cell r="BH243">
            <v>1421.7196666666669</v>
          </cell>
          <cell r="BJ243">
            <v>1425.8476520000002</v>
          </cell>
          <cell r="BK243">
            <v>1506.9934533333335</v>
          </cell>
          <cell r="BL243">
            <v>1692.4695706666666</v>
          </cell>
          <cell r="BM243">
            <v>1970.6837466666668</v>
          </cell>
          <cell r="CO243">
            <v>2318.451466666667</v>
          </cell>
          <cell r="CR243">
            <v>0</v>
          </cell>
          <cell r="CS243">
            <v>0</v>
          </cell>
        </row>
        <row r="244">
          <cell r="BG244">
            <v>1465.3996666666667</v>
          </cell>
          <cell r="BH244">
            <v>1465.3996666666667</v>
          </cell>
          <cell r="BJ244">
            <v>1468.828772</v>
          </cell>
          <cell r="BK244">
            <v>1552.4206533333336</v>
          </cell>
          <cell r="BL244">
            <v>1743.4878106666667</v>
          </cell>
          <cell r="BM244">
            <v>2030.0885466666666</v>
          </cell>
          <cell r="CO244">
            <v>2388.339466666667</v>
          </cell>
          <cell r="CR244">
            <v>0</v>
          </cell>
          <cell r="CS244">
            <v>0</v>
          </cell>
        </row>
        <row r="245">
          <cell r="BG245" t="e">
            <v>#DIV/0!</v>
          </cell>
          <cell r="BH245" t="e">
            <v>#DIV/0!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CR245">
            <v>0</v>
          </cell>
          <cell r="CS245">
            <v>0</v>
          </cell>
        </row>
        <row r="246">
          <cell r="BG246">
            <v>12048.439555555555</v>
          </cell>
          <cell r="BH246">
            <v>12048.439555555555</v>
          </cell>
          <cell r="BJ246">
            <v>12751.514522666665</v>
          </cell>
          <cell r="BK246">
            <v>13477.21047111111</v>
          </cell>
          <cell r="BL246">
            <v>15135.944067555552</v>
          </cell>
          <cell r="BM246">
            <v>17624.04446222222</v>
          </cell>
          <cell r="CO246">
            <v>20734.169955555553</v>
          </cell>
          <cell r="CR246">
            <v>9400</v>
          </cell>
          <cell r="CS246">
            <v>9400</v>
          </cell>
        </row>
        <row r="247">
          <cell r="BG247">
            <v>12687.259555555554</v>
          </cell>
          <cell r="BH247">
            <v>12687.259555555554</v>
          </cell>
          <cell r="BJ247">
            <v>13380.113402666668</v>
          </cell>
          <cell r="BK247">
            <v>14141.583271111114</v>
          </cell>
          <cell r="BL247">
            <v>15882.085827555557</v>
          </cell>
          <cell r="BM247">
            <v>18492.839662222224</v>
          </cell>
          <cell r="CO247">
            <v>21756.281955555558</v>
          </cell>
          <cell r="CR247">
            <v>0</v>
          </cell>
          <cell r="CS247">
            <v>0</v>
          </cell>
        </row>
        <row r="248">
          <cell r="BG248">
            <v>14204.047555555553</v>
          </cell>
          <cell r="BH248">
            <v>14204.047555555553</v>
          </cell>
          <cell r="BJ248">
            <v>14872.632794666664</v>
          </cell>
          <cell r="BK248">
            <v>15719.04279111111</v>
          </cell>
          <cell r="BL248">
            <v>17653.694211555554</v>
          </cell>
          <cell r="BM248">
            <v>20555.67134222222</v>
          </cell>
          <cell r="CO248">
            <v>24183.142755555553</v>
          </cell>
          <cell r="CR248">
            <v>10480</v>
          </cell>
          <cell r="CS248">
            <v>10480</v>
          </cell>
        </row>
        <row r="249">
          <cell r="BG249">
            <v>13163.371555555554</v>
          </cell>
          <cell r="BH249">
            <v>13163.371555555554</v>
          </cell>
          <cell r="BJ249">
            <v>13848.607610666664</v>
          </cell>
          <cell r="BK249">
            <v>14636.739751111108</v>
          </cell>
          <cell r="BL249">
            <v>16438.184643555553</v>
          </cell>
          <cell r="BM249">
            <v>19140.35198222222</v>
          </cell>
          <cell r="CO249">
            <v>22518.06115555555</v>
          </cell>
          <cell r="CR249">
            <v>0</v>
          </cell>
          <cell r="CS249">
            <v>0</v>
          </cell>
        </row>
        <row r="250">
          <cell r="BG250">
            <v>14352.559555555556</v>
          </cell>
          <cell r="BH250">
            <v>14352.559555555556</v>
          </cell>
          <cell r="BJ250">
            <v>15018.768602666667</v>
          </cell>
          <cell r="BK250">
            <v>15873.495271111113</v>
          </cell>
          <cell r="BL250">
            <v>17827.156227555555</v>
          </cell>
          <cell r="BM250">
            <v>20757.64766222222</v>
          </cell>
          <cell r="CO250">
            <v>24420.761955555558</v>
          </cell>
          <cell r="CR250">
            <v>0</v>
          </cell>
          <cell r="CS250">
            <v>0</v>
          </cell>
        </row>
        <row r="251">
          <cell r="BG251">
            <v>7362.667555555556</v>
          </cell>
          <cell r="BH251">
            <v>7362.667555555556</v>
          </cell>
          <cell r="BJ251">
            <v>8140.714874666668</v>
          </cell>
          <cell r="BK251">
            <v>8604.007591111113</v>
          </cell>
          <cell r="BL251">
            <v>9662.962371555557</v>
          </cell>
          <cell r="BM251">
            <v>11251.394542222224</v>
          </cell>
          <cell r="CO251">
            <v>13236.934755555558</v>
          </cell>
          <cell r="CR251">
            <v>0</v>
          </cell>
          <cell r="CS251">
            <v>0</v>
          </cell>
        </row>
        <row r="252">
          <cell r="BG252">
            <v>13311.883555555554</v>
          </cell>
          <cell r="BH252">
            <v>13311.883555555552</v>
          </cell>
          <cell r="BJ252">
            <v>13994.743418666665</v>
          </cell>
          <cell r="BK252">
            <v>14791.192231111108</v>
          </cell>
          <cell r="BL252">
            <v>16611.646659555554</v>
          </cell>
          <cell r="BM252">
            <v>19342.32830222222</v>
          </cell>
          <cell r="CO252">
            <v>22755.680355555553</v>
          </cell>
          <cell r="CR252">
            <v>0</v>
          </cell>
          <cell r="CS252">
            <v>0</v>
          </cell>
        </row>
        <row r="253">
          <cell r="BG253" t="e">
            <v>#DIV/0!</v>
          </cell>
          <cell r="BH253" t="e">
            <v>#DIV/0!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CR253">
            <v>0</v>
          </cell>
          <cell r="CS253">
            <v>0</v>
          </cell>
        </row>
        <row r="254">
          <cell r="BG254">
            <v>9116.913333333332</v>
          </cell>
          <cell r="BH254">
            <v>9116.913333333332</v>
          </cell>
          <cell r="BJ254">
            <v>9508.55272</v>
          </cell>
          <cell r="BK254">
            <v>10049.689866666666</v>
          </cell>
          <cell r="BL254">
            <v>11286.574773333332</v>
          </cell>
          <cell r="BM254">
            <v>13141.902133333331</v>
          </cell>
          <cell r="CO254">
            <v>15461.061333333331</v>
          </cell>
          <cell r="CR254">
            <v>7590</v>
          </cell>
          <cell r="CS254">
            <v>7590</v>
          </cell>
        </row>
        <row r="255">
          <cell r="BG255">
            <v>9489.285333333333</v>
          </cell>
          <cell r="BH255">
            <v>9489.285333333333</v>
          </cell>
          <cell r="BJ255">
            <v>9874.966768</v>
          </cell>
          <cell r="BK255">
            <v>10436.956746666667</v>
          </cell>
          <cell r="BL255">
            <v>11721.505269333335</v>
          </cell>
          <cell r="BM255">
            <v>13648.328053333333</v>
          </cell>
          <cell r="CO255">
            <v>16056.856533333334</v>
          </cell>
          <cell r="CR255">
            <v>0</v>
          </cell>
          <cell r="CS255">
            <v>0</v>
          </cell>
        </row>
        <row r="256">
          <cell r="BG256">
            <v>11645.985333333332</v>
          </cell>
          <cell r="BH256">
            <v>11645.985333333332</v>
          </cell>
          <cell r="BJ256">
            <v>11997.159568</v>
          </cell>
          <cell r="BK256">
            <v>12679.924746666667</v>
          </cell>
          <cell r="BL256">
            <v>14240.530869333332</v>
          </cell>
          <cell r="BM256">
            <v>16581.440053333332</v>
          </cell>
          <cell r="CO256">
            <v>19507.576533333333</v>
          </cell>
          <cell r="CR256">
            <v>0</v>
          </cell>
          <cell r="CS256">
            <v>0</v>
          </cell>
        </row>
        <row r="257">
          <cell r="BG257">
            <v>11794.497333333335</v>
          </cell>
          <cell r="BH257">
            <v>11794.497333333335</v>
          </cell>
          <cell r="BJ257">
            <v>12143.295376000002</v>
          </cell>
          <cell r="BK257">
            <v>12834.377226666671</v>
          </cell>
          <cell r="BL257">
            <v>14413.992885333337</v>
          </cell>
          <cell r="BM257">
            <v>16783.416373333337</v>
          </cell>
          <cell r="CO257">
            <v>19745.195733333338</v>
          </cell>
          <cell r="CR257">
            <v>0</v>
          </cell>
          <cell r="CS257">
            <v>0</v>
          </cell>
        </row>
        <row r="258">
          <cell r="BG258">
            <v>12210.549333333332</v>
          </cell>
          <cell r="BH258">
            <v>12210.549333333334</v>
          </cell>
          <cell r="BJ258">
            <v>12552.690544000001</v>
          </cell>
          <cell r="BK258">
            <v>13267.071306666669</v>
          </cell>
          <cell r="BL258">
            <v>14899.941621333335</v>
          </cell>
          <cell r="BM258">
            <v>17349.247093333335</v>
          </cell>
          <cell r="CO258">
            <v>20410.878933333337</v>
          </cell>
          <cell r="CR258">
            <v>0</v>
          </cell>
          <cell r="CS258">
            <v>0</v>
          </cell>
        </row>
        <row r="259">
          <cell r="BG259" t="e">
            <v>#DIV/0!</v>
          </cell>
          <cell r="BH259" t="e">
            <v>#DIV/0!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CR259">
            <v>0</v>
          </cell>
          <cell r="CS259">
            <v>0</v>
          </cell>
        </row>
        <row r="260">
          <cell r="BG260">
            <v>12185.111666666666</v>
          </cell>
          <cell r="BH260">
            <v>12185.111666666666</v>
          </cell>
          <cell r="BJ260">
            <v>12662.03738</v>
          </cell>
          <cell r="BK260">
            <v>13382.641133333334</v>
          </cell>
          <cell r="BL260">
            <v>15029.735426666666</v>
          </cell>
          <cell r="BM260">
            <v>17500.376866666666</v>
          </cell>
          <cell r="CO260">
            <v>20588.678666666667</v>
          </cell>
          <cell r="CR260">
            <v>0</v>
          </cell>
          <cell r="CS260">
            <v>0</v>
          </cell>
        </row>
        <row r="261">
          <cell r="BG261">
            <v>24379.303555555554</v>
          </cell>
          <cell r="BH261">
            <v>24379.303555555554</v>
          </cell>
          <cell r="BJ261">
            <v>24885.084698666666</v>
          </cell>
          <cell r="BK261">
            <v>26301.309031111112</v>
          </cell>
          <cell r="BL261">
            <v>29538.393219555554</v>
          </cell>
          <cell r="BM261">
            <v>34394.01950222222</v>
          </cell>
          <cell r="CO261">
            <v>40463.552355555556</v>
          </cell>
          <cell r="CR261">
            <v>0</v>
          </cell>
          <cell r="CS261">
            <v>0</v>
          </cell>
        </row>
        <row r="262">
          <cell r="BG262">
            <v>15357.543777777777</v>
          </cell>
          <cell r="BH262">
            <v>15357.543777777777</v>
          </cell>
          <cell r="BJ262">
            <v>15559.748077333335</v>
          </cell>
          <cell r="BK262">
            <v>16445.26219555556</v>
          </cell>
          <cell r="BL262">
            <v>18469.294465777777</v>
          </cell>
          <cell r="BM262">
            <v>21505.342871111112</v>
          </cell>
          <cell r="CO262">
            <v>25300.40337777778</v>
          </cell>
          <cell r="CR262">
            <v>0</v>
          </cell>
          <cell r="CS262">
            <v>0</v>
          </cell>
        </row>
        <row r="263">
          <cell r="BG263">
            <v>13473.671666666667</v>
          </cell>
          <cell r="BH263">
            <v>13473.671666666667</v>
          </cell>
          <cell r="BJ263">
            <v>13929.980420000002</v>
          </cell>
          <cell r="BK263">
            <v>14722.743533333336</v>
          </cell>
          <cell r="BL263">
            <v>16534.77350666667</v>
          </cell>
          <cell r="BM263">
            <v>19252.818466666668</v>
          </cell>
          <cell r="CO263">
            <v>22650.37466666667</v>
          </cell>
          <cell r="CR263">
            <v>0</v>
          </cell>
          <cell r="CS263">
            <v>0</v>
          </cell>
        </row>
        <row r="264">
          <cell r="BG264">
            <v>7200.389833333334</v>
          </cell>
          <cell r="BH264">
            <v>7200.389833333334</v>
          </cell>
          <cell r="BJ264">
            <v>7421.127346</v>
          </cell>
          <cell r="BK264">
            <v>7843.467926666667</v>
          </cell>
          <cell r="BL264">
            <v>8808.817825333334</v>
          </cell>
          <cell r="BM264">
            <v>10256.842673333333</v>
          </cell>
          <cell r="CO264">
            <v>12066.873733333334</v>
          </cell>
          <cell r="CR264">
            <v>0</v>
          </cell>
          <cell r="CS264">
            <v>0</v>
          </cell>
        </row>
        <row r="265">
          <cell r="BG265">
            <v>7384.937833333333</v>
          </cell>
          <cell r="BH265">
            <v>7384.937833333333</v>
          </cell>
          <cell r="BJ265">
            <v>7602.722578</v>
          </cell>
          <cell r="BK265">
            <v>8035.397846666667</v>
          </cell>
          <cell r="BL265">
            <v>9024.369889333333</v>
          </cell>
          <cell r="BM265">
            <v>10507.827953333333</v>
          </cell>
          <cell r="CO265">
            <v>12362.150533333333</v>
          </cell>
          <cell r="CR265">
            <v>5700</v>
          </cell>
          <cell r="CS265">
            <v>5700</v>
          </cell>
        </row>
        <row r="266">
          <cell r="BG266">
            <v>7692.881833333333</v>
          </cell>
          <cell r="BH266">
            <v>7692.881833333334</v>
          </cell>
          <cell r="BJ266">
            <v>7905.739474000001</v>
          </cell>
          <cell r="BK266">
            <v>8355.659606666668</v>
          </cell>
          <cell r="BL266">
            <v>9384.048481333335</v>
          </cell>
          <cell r="BM266">
            <v>10926.631793333334</v>
          </cell>
          <cell r="CO266">
            <v>12854.860933333335</v>
          </cell>
          <cell r="CR266">
            <v>0</v>
          </cell>
          <cell r="CS266">
            <v>0</v>
          </cell>
        </row>
        <row r="267">
          <cell r="BG267">
            <v>7877.429833333334</v>
          </cell>
          <cell r="BH267">
            <v>7877.429833333334</v>
          </cell>
          <cell r="BJ267">
            <v>8087.334706000001</v>
          </cell>
          <cell r="BK267">
            <v>8547.589526666667</v>
          </cell>
          <cell r="BL267">
            <v>9599.600545333335</v>
          </cell>
          <cell r="BM267">
            <v>11177.617073333335</v>
          </cell>
          <cell r="CO267">
            <v>13150.137733333335</v>
          </cell>
          <cell r="CR267">
            <v>0</v>
          </cell>
          <cell r="CS267">
            <v>0</v>
          </cell>
        </row>
        <row r="268">
          <cell r="BG268">
            <v>8918.939666666667</v>
          </cell>
          <cell r="BH268">
            <v>8918.939666666667</v>
          </cell>
          <cell r="BJ268">
            <v>9448.124132</v>
          </cell>
          <cell r="BK268">
            <v>9985.822253333336</v>
          </cell>
          <cell r="BL268">
            <v>11214.846530666668</v>
          </cell>
          <cell r="BM268">
            <v>13058.382946666668</v>
          </cell>
          <cell r="CO268">
            <v>15362.803466666668</v>
          </cell>
          <cell r="CR268">
            <v>0</v>
          </cell>
          <cell r="CS268">
            <v>0</v>
          </cell>
        </row>
        <row r="269">
          <cell r="BG269">
            <v>9103.487666666666</v>
          </cell>
          <cell r="BH269">
            <v>9103.487666666666</v>
          </cell>
          <cell r="BJ269">
            <v>9629.719364</v>
          </cell>
          <cell r="BK269">
            <v>10177.752173333334</v>
          </cell>
          <cell r="BL269">
            <v>11430.398594666665</v>
          </cell>
          <cell r="BM269">
            <v>13309.368226666666</v>
          </cell>
          <cell r="CO269">
            <v>15658.080266666666</v>
          </cell>
          <cell r="CR269">
            <v>8770</v>
          </cell>
          <cell r="CS269">
            <v>8770</v>
          </cell>
        </row>
        <row r="270">
          <cell r="BG270">
            <v>10692.347666666667</v>
          </cell>
          <cell r="BH270">
            <v>10692.347666666667</v>
          </cell>
          <cell r="BJ270">
            <v>11193.157604</v>
          </cell>
          <cell r="BK270">
            <v>11830.166573333334</v>
          </cell>
          <cell r="BL270">
            <v>13286.187074666666</v>
          </cell>
          <cell r="BM270">
            <v>15470.217826666667</v>
          </cell>
          <cell r="CO270">
            <v>18200.256266666667</v>
          </cell>
          <cell r="CR270">
            <v>0</v>
          </cell>
          <cell r="CS270">
            <v>0</v>
          </cell>
        </row>
        <row r="271">
          <cell r="BG271">
            <v>13076.183666666666</v>
          </cell>
          <cell r="BH271">
            <v>13076.183666666668</v>
          </cell>
          <cell r="BJ271">
            <v>13538.852228000002</v>
          </cell>
          <cell r="BK271">
            <v>14309.356013333336</v>
          </cell>
          <cell r="BL271">
            <v>16070.507522666667</v>
          </cell>
          <cell r="BM271">
            <v>18712.234786666668</v>
          </cell>
          <cell r="CO271">
            <v>22014.39386666667</v>
          </cell>
          <cell r="CR271">
            <v>0</v>
          </cell>
          <cell r="CS271">
            <v>0</v>
          </cell>
        </row>
        <row r="272">
          <cell r="BG272">
            <v>9781.619666666667</v>
          </cell>
          <cell r="BH272">
            <v>9781.619666666667</v>
          </cell>
          <cell r="BJ272">
            <v>10297.001252000002</v>
          </cell>
          <cell r="BK272">
            <v>10883.009453333336</v>
          </cell>
          <cell r="BL272">
            <v>12222.456770666668</v>
          </cell>
          <cell r="BM272">
            <v>14231.627746666667</v>
          </cell>
          <cell r="CO272">
            <v>16743.09146666667</v>
          </cell>
          <cell r="CR272">
            <v>0</v>
          </cell>
          <cell r="CS272">
            <v>0</v>
          </cell>
        </row>
        <row r="273">
          <cell r="BG273">
            <v>5972.981833333333</v>
          </cell>
          <cell r="BH273">
            <v>5972.981833333333</v>
          </cell>
          <cell r="BJ273">
            <v>6213.357873999999</v>
          </cell>
          <cell r="BK273">
            <v>6566.963606666666</v>
          </cell>
          <cell r="BL273">
            <v>7375.205281333333</v>
          </cell>
          <cell r="BM273">
            <v>8587.567793333334</v>
          </cell>
          <cell r="CO273">
            <v>10103.020933333333</v>
          </cell>
          <cell r="CR273">
            <v>0</v>
          </cell>
          <cell r="CS273">
            <v>0</v>
          </cell>
        </row>
        <row r="274">
          <cell r="BG274">
            <v>7142.513833333333</v>
          </cell>
          <cell r="BH274">
            <v>7142.513833333333</v>
          </cell>
          <cell r="BJ274">
            <v>7364.177362</v>
          </cell>
          <cell r="BK274">
            <v>7783.276886666667</v>
          </cell>
          <cell r="BL274">
            <v>8741.218657333333</v>
          </cell>
          <cell r="BM274">
            <v>10178.131313333333</v>
          </cell>
          <cell r="CO274">
            <v>11974.272133333334</v>
          </cell>
          <cell r="CR274">
            <v>0</v>
          </cell>
          <cell r="CS274">
            <v>0</v>
          </cell>
        </row>
        <row r="275">
          <cell r="BG275">
            <v>6156.437833333333</v>
          </cell>
          <cell r="BH275">
            <v>6156.437833333333</v>
          </cell>
          <cell r="BJ275">
            <v>6393.878578000001</v>
          </cell>
          <cell r="BK275">
            <v>6757.757846666667</v>
          </cell>
          <cell r="BL275">
            <v>7589.481889333334</v>
          </cell>
          <cell r="BM275">
            <v>8837.067953333335</v>
          </cell>
          <cell r="CO275">
            <v>10396.550533333335</v>
          </cell>
          <cell r="CR275">
            <v>5800</v>
          </cell>
          <cell r="CS275">
            <v>5800</v>
          </cell>
        </row>
        <row r="276">
          <cell r="BG276">
            <v>6711.173833333333</v>
          </cell>
          <cell r="BH276">
            <v>6711.173833333333</v>
          </cell>
          <cell r="BJ276">
            <v>6939.738802</v>
          </cell>
          <cell r="BK276">
            <v>7334.683286666667</v>
          </cell>
          <cell r="BL276">
            <v>8237.413537333334</v>
          </cell>
          <cell r="BM276">
            <v>9591.508913333333</v>
          </cell>
          <cell r="CO276">
            <v>11284.128133333334</v>
          </cell>
          <cell r="CR276">
            <v>0</v>
          </cell>
          <cell r="CS276">
            <v>0</v>
          </cell>
        </row>
        <row r="277">
          <cell r="BG277">
            <v>7950.335666666667</v>
          </cell>
          <cell r="BH277">
            <v>7950.335666666667</v>
          </cell>
          <cell r="BJ277">
            <v>8495.017796000002</v>
          </cell>
          <cell r="BK277">
            <v>8978.474093333334</v>
          </cell>
          <cell r="BL277">
            <v>10083.517058666668</v>
          </cell>
          <cell r="BM277">
            <v>11741.08150666667</v>
          </cell>
          <cell r="CO277">
            <v>13813.03706666667</v>
          </cell>
          <cell r="CR277">
            <v>0</v>
          </cell>
          <cell r="CS277">
            <v>0</v>
          </cell>
        </row>
        <row r="278">
          <cell r="BG278">
            <v>10043.699666666667</v>
          </cell>
          <cell r="BH278">
            <v>10043.699666666667</v>
          </cell>
          <cell r="BJ278">
            <v>10554.887972000002</v>
          </cell>
          <cell r="BK278">
            <v>11155.572653333336</v>
          </cell>
          <cell r="BL278">
            <v>12528.566210666668</v>
          </cell>
          <cell r="BM278">
            <v>14588.056546666669</v>
          </cell>
          <cell r="CO278">
            <v>17162.41946666667</v>
          </cell>
          <cell r="CR278">
            <v>0</v>
          </cell>
          <cell r="CS278">
            <v>0</v>
          </cell>
        </row>
        <row r="279">
          <cell r="BG279">
            <v>10228.247666666666</v>
          </cell>
          <cell r="BH279">
            <v>10228.247666666666</v>
          </cell>
          <cell r="BJ279">
            <v>10736.483204</v>
          </cell>
          <cell r="BK279">
            <v>11347.502573333333</v>
          </cell>
          <cell r="BL279">
            <v>12744.118274666665</v>
          </cell>
          <cell r="BM279">
            <v>14839.041826666666</v>
          </cell>
          <cell r="CO279">
            <v>17457.696266666666</v>
          </cell>
          <cell r="CR279">
            <v>0</v>
          </cell>
          <cell r="CS279">
            <v>0</v>
          </cell>
        </row>
        <row r="280">
          <cell r="BG280">
            <v>11669.687666666667</v>
          </cell>
          <cell r="BH280">
            <v>11669.687666666667</v>
          </cell>
          <cell r="BJ280">
            <v>12154.860164000002</v>
          </cell>
          <cell r="BK280">
            <v>12846.600173333336</v>
          </cell>
          <cell r="BL280">
            <v>14427.720194666668</v>
          </cell>
          <cell r="BM280">
            <v>16799.40022666667</v>
          </cell>
          <cell r="CO280">
            <v>19764.00026666667</v>
          </cell>
          <cell r="CR280">
            <v>0</v>
          </cell>
          <cell r="CS280">
            <v>0</v>
          </cell>
        </row>
        <row r="281">
          <cell r="BG281">
            <v>8134.883666666667</v>
          </cell>
          <cell r="BH281">
            <v>8134.883666666667</v>
          </cell>
          <cell r="BJ281">
            <v>8676.613028</v>
          </cell>
          <cell r="BK281">
            <v>9170.404013333333</v>
          </cell>
          <cell r="BL281">
            <v>10299.069122666668</v>
          </cell>
          <cell r="BM281">
            <v>11992.066786666666</v>
          </cell>
          <cell r="CO281">
            <v>14108.313866666667</v>
          </cell>
          <cell r="CR281">
            <v>8970</v>
          </cell>
          <cell r="CS281">
            <v>8970</v>
          </cell>
        </row>
        <row r="282">
          <cell r="BG282">
            <v>9152.627666666667</v>
          </cell>
          <cell r="BH282">
            <v>9152.627666666667</v>
          </cell>
          <cell r="BJ282">
            <v>9678.073124</v>
          </cell>
          <cell r="BK282">
            <v>10228.857773333333</v>
          </cell>
          <cell r="BL282">
            <v>11487.794114666667</v>
          </cell>
          <cell r="BM282">
            <v>13376.198626666666</v>
          </cell>
          <cell r="CO282">
            <v>15736.704266666668</v>
          </cell>
          <cell r="CR282">
            <v>0</v>
          </cell>
          <cell r="CS282">
            <v>0</v>
          </cell>
        </row>
        <row r="283">
          <cell r="BG283">
            <v>9711.731666666668</v>
          </cell>
          <cell r="BH283">
            <v>9711.731666666668</v>
          </cell>
          <cell r="BJ283">
            <v>10228.231460000003</v>
          </cell>
          <cell r="BK283">
            <v>10810.325933333337</v>
          </cell>
          <cell r="BL283">
            <v>12140.82758666667</v>
          </cell>
          <cell r="BM283">
            <v>14136.58006666667</v>
          </cell>
          <cell r="CO283">
            <v>16631.27066666667</v>
          </cell>
          <cell r="CR283">
            <v>0</v>
          </cell>
          <cell r="CS283">
            <v>0</v>
          </cell>
        </row>
        <row r="284">
          <cell r="BG284">
            <v>12295.403666666665</v>
          </cell>
          <cell r="BH284">
            <v>12295.403666666665</v>
          </cell>
          <cell r="BJ284">
            <v>12770.564707999998</v>
          </cell>
          <cell r="BK284">
            <v>13497.344813333333</v>
          </cell>
          <cell r="BL284">
            <v>15158.556482666667</v>
          </cell>
          <cell r="BM284">
            <v>17650.373986666666</v>
          </cell>
          <cell r="CO284">
            <v>20765.145866666666</v>
          </cell>
          <cell r="CR284">
            <v>0</v>
          </cell>
          <cell r="CS284">
            <v>0</v>
          </cell>
        </row>
        <row r="285">
          <cell r="BG285">
            <v>9058.715666666667</v>
          </cell>
          <cell r="BH285">
            <v>9058.715666666667</v>
          </cell>
          <cell r="BJ285">
            <v>9585.663716</v>
          </cell>
          <cell r="BK285">
            <v>10131.189293333333</v>
          </cell>
          <cell r="BL285">
            <v>11378.104898666666</v>
          </cell>
          <cell r="BM285">
            <v>13248.478306666666</v>
          </cell>
          <cell r="CO285">
            <v>15586.445066666667</v>
          </cell>
          <cell r="CR285">
            <v>0</v>
          </cell>
          <cell r="CS285">
            <v>0</v>
          </cell>
        </row>
        <row r="286">
          <cell r="BG286">
            <v>13105.667666666666</v>
          </cell>
          <cell r="BH286">
            <v>13105.667666666666</v>
          </cell>
          <cell r="BJ286">
            <v>13567.864484000002</v>
          </cell>
          <cell r="BK286">
            <v>14340.019373333336</v>
          </cell>
          <cell r="BL286">
            <v>16104.944834666669</v>
          </cell>
          <cell r="BM286">
            <v>18752.333026666667</v>
          </cell>
          <cell r="CO286">
            <v>22061.56826666667</v>
          </cell>
          <cell r="CR286">
            <v>0</v>
          </cell>
          <cell r="CS286">
            <v>0</v>
          </cell>
        </row>
        <row r="287">
          <cell r="BG287">
            <v>6513.521833333333</v>
          </cell>
          <cell r="BH287">
            <v>6513.521833333333</v>
          </cell>
          <cell r="BJ287">
            <v>6745.249234000001</v>
          </cell>
          <cell r="BK287">
            <v>7129.1252066666675</v>
          </cell>
          <cell r="BL287">
            <v>8006.556001333334</v>
          </cell>
          <cell r="BM287">
            <v>9322.702193333334</v>
          </cell>
          <cell r="CO287">
            <v>10967.884933333335</v>
          </cell>
          <cell r="CR287">
            <v>0</v>
          </cell>
          <cell r="CS287">
            <v>0</v>
          </cell>
        </row>
        <row r="288">
          <cell r="BG288">
            <v>8158.907666666666</v>
          </cell>
          <cell r="BH288">
            <v>8158.907666666666</v>
          </cell>
          <cell r="BJ288">
            <v>8700.252644</v>
          </cell>
          <cell r="BK288">
            <v>9195.388973333334</v>
          </cell>
          <cell r="BL288">
            <v>10327.129154666665</v>
          </cell>
          <cell r="BM288">
            <v>12024.739426666667</v>
          </cell>
          <cell r="CO288">
            <v>14146.752266666666</v>
          </cell>
          <cell r="CR288">
            <v>0</v>
          </cell>
          <cell r="CS288">
            <v>0</v>
          </cell>
        </row>
        <row r="289">
          <cell r="BG289" t="e">
            <v>#DIV/0!</v>
          </cell>
          <cell r="BH289" t="e">
            <v>#DIV/0!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CR289">
            <v>0</v>
          </cell>
          <cell r="CS289">
            <v>0</v>
          </cell>
        </row>
        <row r="290">
          <cell r="BG290">
            <v>5862.689833333334</v>
          </cell>
          <cell r="BH290">
            <v>5862.689833333334</v>
          </cell>
          <cell r="BJ290">
            <v>6104.830546000001</v>
          </cell>
          <cell r="BK290">
            <v>6452.2599266666675</v>
          </cell>
          <cell r="BL290">
            <v>7246.384225333333</v>
          </cell>
          <cell r="BM290">
            <v>8437.570673333334</v>
          </cell>
          <cell r="CO290">
            <v>9926.553733333334</v>
          </cell>
          <cell r="CR290">
            <v>0</v>
          </cell>
          <cell r="CS290">
            <v>0</v>
          </cell>
        </row>
        <row r="291">
          <cell r="BG291">
            <v>6777.699777777777</v>
          </cell>
          <cell r="BH291">
            <v>6777.699777777777</v>
          </cell>
          <cell r="BJ291">
            <v>7117.181581333332</v>
          </cell>
          <cell r="BK291">
            <v>7522.224435555554</v>
          </cell>
          <cell r="BL291">
            <v>8448.036673777777</v>
          </cell>
          <cell r="BM291">
            <v>9836.75503111111</v>
          </cell>
          <cell r="CO291">
            <v>11572.652977777776</v>
          </cell>
          <cell r="CR291">
            <v>0</v>
          </cell>
          <cell r="CS291">
            <v>0</v>
          </cell>
        </row>
        <row r="292">
          <cell r="BG292">
            <v>6023.213833333333</v>
          </cell>
          <cell r="BH292">
            <v>6023.213833333333</v>
          </cell>
          <cell r="BJ292">
            <v>6262.786162</v>
          </cell>
          <cell r="BK292">
            <v>6619.204886666668</v>
          </cell>
          <cell r="BL292">
            <v>7433.876257333334</v>
          </cell>
          <cell r="BM292">
            <v>8655.883313333334</v>
          </cell>
          <cell r="CO292">
            <v>10183.392133333335</v>
          </cell>
          <cell r="CR292">
            <v>0</v>
          </cell>
          <cell r="CS292">
            <v>0</v>
          </cell>
        </row>
        <row r="293">
          <cell r="BG293">
            <v>7146.795777777777</v>
          </cell>
          <cell r="BH293">
            <v>7146.795777777778</v>
          </cell>
          <cell r="BJ293">
            <v>7480.372045333333</v>
          </cell>
          <cell r="BK293">
            <v>7906.084275555555</v>
          </cell>
          <cell r="BL293">
            <v>8879.140801777778</v>
          </cell>
          <cell r="BM293">
            <v>10338.72559111111</v>
          </cell>
          <cell r="CO293">
            <v>12163.206577777777</v>
          </cell>
          <cell r="CR293">
            <v>0</v>
          </cell>
          <cell r="CS293">
            <v>0</v>
          </cell>
        </row>
        <row r="294">
          <cell r="BG294" t="e">
            <v>#DIV/0!</v>
          </cell>
          <cell r="BH294" t="e">
            <v>#DIV/0!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CR294">
            <v>0</v>
          </cell>
          <cell r="CS294">
            <v>0</v>
          </cell>
        </row>
        <row r="295">
          <cell r="BG295">
            <v>4958.513833333334</v>
          </cell>
          <cell r="BH295">
            <v>4958.513833333334</v>
          </cell>
          <cell r="BJ295">
            <v>5215.121362000002</v>
          </cell>
          <cell r="BK295">
            <v>5511.916886666669</v>
          </cell>
          <cell r="BL295">
            <v>6190.306657333335</v>
          </cell>
          <cell r="BM295">
            <v>7207.891313333335</v>
          </cell>
          <cell r="CO295">
            <v>8479.872133333336</v>
          </cell>
          <cell r="CR295">
            <v>0</v>
          </cell>
          <cell r="CS295">
            <v>0</v>
          </cell>
        </row>
        <row r="296">
          <cell r="BG296">
            <v>7565.951666666667</v>
          </cell>
          <cell r="BH296">
            <v>7565.951666666666</v>
          </cell>
          <cell r="BJ296">
            <v>8116.783940000001</v>
          </cell>
          <cell r="BK296">
            <v>8578.714733333334</v>
          </cell>
          <cell r="BL296">
            <v>9634.556546666669</v>
          </cell>
          <cell r="BM296">
            <v>11218.31926666667</v>
          </cell>
          <cell r="CO296">
            <v>13198.02266666667</v>
          </cell>
          <cell r="CR296">
            <v>0</v>
          </cell>
          <cell r="CS296">
            <v>0</v>
          </cell>
        </row>
        <row r="297">
          <cell r="BG297">
            <v>11713.943333333333</v>
          </cell>
          <cell r="BH297">
            <v>11713.943333333333</v>
          </cell>
          <cell r="BJ297">
            <v>12870.29524</v>
          </cell>
          <cell r="BK297">
            <v>13602.751066666668</v>
          </cell>
          <cell r="BL297">
            <v>15276.935813333333</v>
          </cell>
          <cell r="BM297">
            <v>17788.212933333332</v>
          </cell>
          <cell r="CO297">
            <v>20927.309333333335</v>
          </cell>
          <cell r="CR297">
            <v>0</v>
          </cell>
          <cell r="CS297">
            <v>0</v>
          </cell>
        </row>
        <row r="298">
          <cell r="BG298" t="e">
            <v>#DIV/0!</v>
          </cell>
          <cell r="BH298" t="e">
            <v>#DIV/0!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CR298">
            <v>0</v>
          </cell>
          <cell r="CS298">
            <v>0</v>
          </cell>
        </row>
        <row r="299">
          <cell r="BG299">
            <v>9564.633333333331</v>
          </cell>
          <cell r="BH299">
            <v>9564.633333333331</v>
          </cell>
          <cell r="BJ299">
            <v>9949.109199999999</v>
          </cell>
          <cell r="BK299">
            <v>10515.318666666666</v>
          </cell>
          <cell r="BL299">
            <v>11809.511733333331</v>
          </cell>
          <cell r="BM299">
            <v>13750.801333333331</v>
          </cell>
          <cell r="CO299">
            <v>16177.41333333333</v>
          </cell>
          <cell r="CR299">
            <v>0</v>
          </cell>
          <cell r="CS299">
            <v>0</v>
          </cell>
        </row>
        <row r="300">
          <cell r="BG300">
            <v>11943.009333333333</v>
          </cell>
          <cell r="BH300">
            <v>11943.009333333333</v>
          </cell>
          <cell r="BJ300">
            <v>12289.431184000001</v>
          </cell>
          <cell r="BK300">
            <v>12988.829706666667</v>
          </cell>
          <cell r="BL300">
            <v>14587.454901333334</v>
          </cell>
          <cell r="BM300">
            <v>16985.392693333335</v>
          </cell>
          <cell r="CO300">
            <v>19982.814933333335</v>
          </cell>
          <cell r="CR300">
            <v>0</v>
          </cell>
          <cell r="CS300">
            <v>0</v>
          </cell>
        </row>
        <row r="301">
          <cell r="BG301">
            <v>13132.197333333334</v>
          </cell>
          <cell r="BH301">
            <v>13132.197333333334</v>
          </cell>
          <cell r="BJ301">
            <v>13459.592176</v>
          </cell>
          <cell r="BK301">
            <v>14225.585226666666</v>
          </cell>
          <cell r="BL301">
            <v>15976.426485333333</v>
          </cell>
          <cell r="BM301">
            <v>18602.688373333334</v>
          </cell>
          <cell r="CO301">
            <v>21885.515733333334</v>
          </cell>
          <cell r="CR301">
            <v>0</v>
          </cell>
          <cell r="CS301">
            <v>0</v>
          </cell>
        </row>
        <row r="302">
          <cell r="BG302" t="e">
            <v>#DIV/0!</v>
          </cell>
          <cell r="BH302" t="e">
            <v>#DIV/0!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CR302">
            <v>0</v>
          </cell>
          <cell r="CS302">
            <v>0</v>
          </cell>
        </row>
        <row r="303">
          <cell r="BG303">
            <v>1122.0798750000001</v>
          </cell>
          <cell r="BH303">
            <v>1122.0798750000001</v>
          </cell>
          <cell r="BJ303">
            <v>1216.1078470000002</v>
          </cell>
          <cell r="BK303">
            <v>1285.3172366666668</v>
          </cell>
          <cell r="BL303">
            <v>1443.5101273333335</v>
          </cell>
          <cell r="BM303">
            <v>1680.7994633333335</v>
          </cell>
          <cell r="CO303">
            <v>1977.4111333333335</v>
          </cell>
          <cell r="CR303">
            <v>0</v>
          </cell>
          <cell r="CS303">
            <v>0</v>
          </cell>
        </row>
        <row r="304">
          <cell r="BG304">
            <v>1394.7307500000002</v>
          </cell>
          <cell r="BH304">
            <v>1394.7307500000002</v>
          </cell>
          <cell r="BJ304">
            <v>1506.792558</v>
          </cell>
          <cell r="BK304">
            <v>1592.5449800000001</v>
          </cell>
          <cell r="BL304">
            <v>1788.5505160000002</v>
          </cell>
          <cell r="BM304">
            <v>2082.55882</v>
          </cell>
          <cell r="CO304">
            <v>2450.0692000000004</v>
          </cell>
          <cell r="CR304">
            <v>0</v>
          </cell>
          <cell r="CS304">
            <v>0</v>
          </cell>
        </row>
        <row r="305">
          <cell r="BG305">
            <v>2318.407</v>
          </cell>
          <cell r="BH305">
            <v>2318.407</v>
          </cell>
          <cell r="BJ305">
            <v>2430.620821333334</v>
          </cell>
          <cell r="BK305">
            <v>2568.9488355555563</v>
          </cell>
          <cell r="BL305">
            <v>2885.1271537777784</v>
          </cell>
          <cell r="BM305">
            <v>3359.3946311111117</v>
          </cell>
          <cell r="CO305">
            <v>3952.2289777777787</v>
          </cell>
          <cell r="CR305">
            <v>2850</v>
          </cell>
          <cell r="CS305">
            <v>2850</v>
          </cell>
        </row>
        <row r="306">
          <cell r="BG306">
            <v>2070.7435</v>
          </cell>
          <cell r="BH306">
            <v>2070.7435</v>
          </cell>
          <cell r="BJ306">
            <v>2186.919937333333</v>
          </cell>
          <cell r="BK306">
            <v>2311.3787955555554</v>
          </cell>
          <cell r="BL306">
            <v>2595.8561857777777</v>
          </cell>
          <cell r="BM306">
            <v>3022.5722711111107</v>
          </cell>
          <cell r="CO306">
            <v>3555.9673777777775</v>
          </cell>
          <cell r="CR306">
            <v>3690</v>
          </cell>
          <cell r="CS306">
            <v>3690</v>
          </cell>
        </row>
        <row r="307">
          <cell r="BG307">
            <v>2188.627</v>
          </cell>
          <cell r="BH307">
            <v>2188.627</v>
          </cell>
          <cell r="BJ307">
            <v>2302.917301333333</v>
          </cell>
          <cell r="BK307">
            <v>2433.9776355555555</v>
          </cell>
          <cell r="BL307">
            <v>2733.5441137777775</v>
          </cell>
          <cell r="BM307">
            <v>3182.893831111111</v>
          </cell>
          <cell r="CO307">
            <v>3744.5809777777777</v>
          </cell>
          <cell r="CR307">
            <v>0</v>
          </cell>
          <cell r="CS307">
            <v>0</v>
          </cell>
        </row>
        <row r="308">
          <cell r="BG308">
            <v>2989.1085000000003</v>
          </cell>
          <cell r="BH308">
            <v>2989.1085000000003</v>
          </cell>
          <cell r="BJ308">
            <v>3099.3739404705884</v>
          </cell>
          <cell r="BK308">
            <v>3275.761075294118</v>
          </cell>
          <cell r="BL308">
            <v>3678.9316691764707</v>
          </cell>
          <cell r="BM308">
            <v>4283.68756</v>
          </cell>
          <cell r="CO308">
            <v>5039.632423529412</v>
          </cell>
          <cell r="CR308">
            <v>3450</v>
          </cell>
          <cell r="CS308">
            <v>3450</v>
          </cell>
        </row>
        <row r="309">
          <cell r="BG309">
            <v>2747.9340000000007</v>
          </cell>
          <cell r="BH309">
            <v>2747.9340000000007</v>
          </cell>
          <cell r="BJ309">
            <v>2862.0582324705892</v>
          </cell>
          <cell r="BK309">
            <v>3024.939595294119</v>
          </cell>
          <cell r="BL309">
            <v>3397.239853176472</v>
          </cell>
          <cell r="BM309">
            <v>3955.6902400000017</v>
          </cell>
          <cell r="CO309">
            <v>4653.753223529414</v>
          </cell>
          <cell r="CR309">
            <v>4290</v>
          </cell>
          <cell r="CS309">
            <v>4290</v>
          </cell>
        </row>
        <row r="310">
          <cell r="BG310">
            <v>2896.0995000000007</v>
          </cell>
          <cell r="BH310">
            <v>2896.0995000000007</v>
          </cell>
          <cell r="BJ310">
            <v>3007.8530844705892</v>
          </cell>
          <cell r="BK310">
            <v>3179.031715294119</v>
          </cell>
          <cell r="BL310">
            <v>3570.2971571764715</v>
          </cell>
          <cell r="BM310">
            <v>4157.195320000001</v>
          </cell>
          <cell r="CO310">
            <v>4890.818023529413</v>
          </cell>
          <cell r="CR310">
            <v>0</v>
          </cell>
          <cell r="CS310">
            <v>0</v>
          </cell>
        </row>
        <row r="311">
          <cell r="BG311">
            <v>4451.408916666666</v>
          </cell>
          <cell r="BH311">
            <v>4451.408916666666</v>
          </cell>
          <cell r="BJ311">
            <v>4548.158249</v>
          </cell>
          <cell r="BK311">
            <v>4806.996523333333</v>
          </cell>
          <cell r="BL311">
            <v>5398.626864666667</v>
          </cell>
          <cell r="BM311">
            <v>6286.072376666667</v>
          </cell>
          <cell r="CO311">
            <v>7395.379266666667</v>
          </cell>
          <cell r="CR311">
            <v>0</v>
          </cell>
          <cell r="CS311">
            <v>0</v>
          </cell>
        </row>
        <row r="312">
          <cell r="BG312">
            <v>5072.756916666667</v>
          </cell>
          <cell r="BH312">
            <v>5072.756916666667</v>
          </cell>
          <cell r="BJ312">
            <v>5159.564681000002</v>
          </cell>
          <cell r="BK312">
            <v>5453.198443333335</v>
          </cell>
          <cell r="BL312">
            <v>6124.361328666668</v>
          </cell>
          <cell r="BM312">
            <v>7131.105656666668</v>
          </cell>
          <cell r="CO312">
            <v>8389.53606666667</v>
          </cell>
          <cell r="CR312">
            <v>0</v>
          </cell>
          <cell r="CS312">
            <v>0</v>
          </cell>
        </row>
        <row r="313">
          <cell r="BG313">
            <v>5696.288916666666</v>
          </cell>
          <cell r="BH313">
            <v>5696.288916666666</v>
          </cell>
          <cell r="BJ313">
            <v>5773.120169</v>
          </cell>
          <cell r="BK313">
            <v>6101.671723333333</v>
          </cell>
          <cell r="BL313">
            <v>6852.646704666666</v>
          </cell>
          <cell r="BM313">
            <v>7979.109176666666</v>
          </cell>
          <cell r="CO313">
            <v>9387.187266666666</v>
          </cell>
          <cell r="CR313">
            <v>0</v>
          </cell>
          <cell r="CS313">
            <v>0</v>
          </cell>
        </row>
        <row r="314">
          <cell r="BG314">
            <v>3900.279777777778</v>
          </cell>
          <cell r="BH314">
            <v>3900.279777777778</v>
          </cell>
          <cell r="BJ314">
            <v>4285.800301333335</v>
          </cell>
          <cell r="BK314">
            <v>4529.707635555556</v>
          </cell>
          <cell r="BL314">
            <v>5087.210113777779</v>
          </cell>
          <cell r="BM314">
            <v>5923.463831111112</v>
          </cell>
          <cell r="CO314">
            <v>6968.780977777779</v>
          </cell>
          <cell r="CR314">
            <v>0</v>
          </cell>
          <cell r="CS314">
            <v>0</v>
          </cell>
        </row>
        <row r="315">
          <cell r="BG315">
            <v>864.1666666666665</v>
          </cell>
          <cell r="BH315">
            <v>864.1666666666665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CO315">
            <v>0</v>
          </cell>
          <cell r="CR315">
            <v>0</v>
          </cell>
          <cell r="CS315">
            <v>0</v>
          </cell>
        </row>
        <row r="316">
          <cell r="BG316">
            <v>864.1666666666665</v>
          </cell>
          <cell r="BH316">
            <v>864.1666666666665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CO316">
            <v>0</v>
          </cell>
          <cell r="CR316">
            <v>0</v>
          </cell>
          <cell r="CS316">
            <v>0</v>
          </cell>
        </row>
        <row r="317">
          <cell r="BG317">
            <v>5312.063666666667</v>
          </cell>
          <cell r="BH317">
            <v>5312.063666666667</v>
          </cell>
          <cell r="BJ317">
            <v>5898.958148</v>
          </cell>
          <cell r="BK317">
            <v>6234.671213333333</v>
          </cell>
          <cell r="BL317">
            <v>7002.015362666667</v>
          </cell>
          <cell r="BM317">
            <v>8153.031586666666</v>
          </cell>
          <cell r="CO317">
            <v>9591.801866666667</v>
          </cell>
          <cell r="CR317">
            <v>0</v>
          </cell>
          <cell r="CS317">
            <v>0</v>
          </cell>
        </row>
        <row r="318">
          <cell r="BG318">
            <v>1080.2083333333333</v>
          </cell>
          <cell r="BH318">
            <v>1080.2083333333333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CO318">
            <v>0</v>
          </cell>
          <cell r="CR318">
            <v>0</v>
          </cell>
          <cell r="CS318">
            <v>0</v>
          </cell>
        </row>
        <row r="319">
          <cell r="BG319">
            <v>7710.095666666667</v>
          </cell>
          <cell r="BH319">
            <v>7710.095666666666</v>
          </cell>
          <cell r="BJ319">
            <v>8258.621636000002</v>
          </cell>
          <cell r="BK319">
            <v>8728.624493333336</v>
          </cell>
          <cell r="BL319">
            <v>9802.916738666669</v>
          </cell>
          <cell r="BM319">
            <v>11414.35510666667</v>
          </cell>
          <cell r="CO319">
            <v>13428.65306666667</v>
          </cell>
          <cell r="CR319">
            <v>0</v>
          </cell>
          <cell r="CS319">
            <v>0</v>
          </cell>
        </row>
        <row r="320">
          <cell r="BG320">
            <v>9461.147333333332</v>
          </cell>
          <cell r="BH320">
            <v>9461.147333333332</v>
          </cell>
          <cell r="BJ320">
            <v>10653.543976</v>
          </cell>
          <cell r="BK320">
            <v>11259.843226666668</v>
          </cell>
          <cell r="BL320">
            <v>12645.670085333333</v>
          </cell>
          <cell r="BM320">
            <v>14724.410373333332</v>
          </cell>
          <cell r="CO320">
            <v>17322.835733333333</v>
          </cell>
          <cell r="CR320">
            <v>0</v>
          </cell>
          <cell r="CS320">
            <v>0</v>
          </cell>
        </row>
        <row r="321">
          <cell r="BG321">
            <v>2160.4166666666665</v>
          </cell>
          <cell r="BH321">
            <v>2160.4166666666665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CO321">
            <v>0</v>
          </cell>
          <cell r="CR321">
            <v>0</v>
          </cell>
          <cell r="CS321">
            <v>0</v>
          </cell>
        </row>
        <row r="322">
          <cell r="BG322">
            <v>12170.399333333333</v>
          </cell>
          <cell r="BH322">
            <v>12170.399333333333</v>
          </cell>
          <cell r="BJ322">
            <v>13319.447944000001</v>
          </cell>
          <cell r="BK322">
            <v>14077.465306666669</v>
          </cell>
          <cell r="BL322">
            <v>15810.076421333335</v>
          </cell>
          <cell r="BM322">
            <v>18408.993093333334</v>
          </cell>
          <cell r="CO322">
            <v>21657.638933333335</v>
          </cell>
          <cell r="CR322">
            <v>0</v>
          </cell>
          <cell r="CS322">
            <v>0</v>
          </cell>
        </row>
        <row r="323">
          <cell r="BG323" t="e">
            <v>#DIV/0!</v>
          </cell>
          <cell r="BH323" t="e">
            <v>#DIV/0!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CR323">
            <v>0</v>
          </cell>
          <cell r="CS323">
            <v>0</v>
          </cell>
        </row>
        <row r="324">
          <cell r="BG324">
            <v>8236.439666666667</v>
          </cell>
          <cell r="BH324">
            <v>8236.439666666667</v>
          </cell>
          <cell r="BJ324">
            <v>8776.544132</v>
          </cell>
          <cell r="BK324">
            <v>9276.022253333334</v>
          </cell>
          <cell r="BL324">
            <v>10417.686530666668</v>
          </cell>
          <cell r="BM324">
            <v>12130.182946666668</v>
          </cell>
          <cell r="CO324">
            <v>14270.803466666668</v>
          </cell>
          <cell r="CR324">
            <v>0</v>
          </cell>
          <cell r="CS324">
            <v>0</v>
          </cell>
        </row>
        <row r="325">
          <cell r="BG325">
            <v>10337.275555555554</v>
          </cell>
          <cell r="BH325">
            <v>10337.275555555554</v>
          </cell>
          <cell r="BJ325">
            <v>11067.729146666665</v>
          </cell>
          <cell r="BK325">
            <v>11697.599911111109</v>
          </cell>
          <cell r="BL325">
            <v>13137.304515555552</v>
          </cell>
          <cell r="BM325">
            <v>15296.861422222219</v>
          </cell>
          <cell r="CO325">
            <v>17996.30755555555</v>
          </cell>
          <cell r="CR325">
            <v>0</v>
          </cell>
          <cell r="CS325">
            <v>0</v>
          </cell>
        </row>
        <row r="326">
          <cell r="BG326" t="e">
            <v>#DIV/0!</v>
          </cell>
          <cell r="BH326" t="e">
            <v>#DIV/0!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CR326">
            <v>0</v>
          </cell>
          <cell r="CS326">
            <v>0</v>
          </cell>
        </row>
        <row r="327">
          <cell r="BG327">
            <v>25402.163333333334</v>
          </cell>
          <cell r="BH327">
            <v>25402.163333333334</v>
          </cell>
          <cell r="BJ327">
            <v>26339.503720000004</v>
          </cell>
          <cell r="BK327">
            <v>27838.499866666672</v>
          </cell>
          <cell r="BL327">
            <v>31264.77677333334</v>
          </cell>
          <cell r="BM327">
            <v>36404.19213333334</v>
          </cell>
          <cell r="CO327">
            <v>42828.46133333334</v>
          </cell>
          <cell r="CR327">
            <v>0</v>
          </cell>
          <cell r="CS327">
            <v>0</v>
          </cell>
        </row>
        <row r="328">
          <cell r="BG328">
            <v>22984.991666666665</v>
          </cell>
          <cell r="BH328">
            <v>22984.991666666665</v>
          </cell>
          <cell r="BJ328">
            <v>23289.1193</v>
          </cell>
          <cell r="BK328">
            <v>24614.516333333333</v>
          </cell>
          <cell r="BL328">
            <v>27643.995266666665</v>
          </cell>
          <cell r="BM328">
            <v>32188.213666666663</v>
          </cell>
          <cell r="CO328">
            <v>37868.486666666664</v>
          </cell>
          <cell r="CR328">
            <v>0</v>
          </cell>
          <cell r="CS328">
            <v>0</v>
          </cell>
        </row>
        <row r="329">
          <cell r="BG329" t="e">
            <v>#DIV/0!</v>
          </cell>
          <cell r="BH329" t="e">
            <v>#DIV/0!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CR329">
            <v>0</v>
          </cell>
          <cell r="CS329">
            <v>0</v>
          </cell>
        </row>
        <row r="330">
          <cell r="BG330">
            <v>263.15625</v>
          </cell>
          <cell r="BH330">
            <v>263.15625</v>
          </cell>
          <cell r="BJ330">
            <v>285.82124999999996</v>
          </cell>
          <cell r="BK330">
            <v>302.0875</v>
          </cell>
          <cell r="BL330">
            <v>339.2675</v>
          </cell>
          <cell r="BM330">
            <v>395.03749999999997</v>
          </cell>
          <cell r="CO330">
            <v>464.75</v>
          </cell>
          <cell r="CR330">
            <v>0</v>
          </cell>
          <cell r="CS330">
            <v>0</v>
          </cell>
        </row>
        <row r="331">
          <cell r="BG331">
            <v>71270.59066666666</v>
          </cell>
          <cell r="BH331">
            <v>71270.59066666666</v>
          </cell>
          <cell r="BJ331">
            <v>72817.81121599999</v>
          </cell>
          <cell r="BK331">
            <v>76961.91429333334</v>
          </cell>
          <cell r="BL331">
            <v>86434.14989866666</v>
          </cell>
          <cell r="BM331">
            <v>100642.50330666665</v>
          </cell>
          <cell r="CO331">
            <v>118402.94506666665</v>
          </cell>
          <cell r="CR331">
            <v>0</v>
          </cell>
          <cell r="CS331">
            <v>0</v>
          </cell>
        </row>
        <row r="332">
          <cell r="BG332">
            <v>5954.032666666666</v>
          </cell>
          <cell r="BH332">
            <v>5954.032666666666</v>
          </cell>
          <cell r="BJ332">
            <v>6127.523144000001</v>
          </cell>
          <cell r="BK332">
            <v>6476.243973333334</v>
          </cell>
          <cell r="BL332">
            <v>7273.320154666667</v>
          </cell>
          <cell r="BM332">
            <v>8468.934426666667</v>
          </cell>
          <cell r="CO332">
            <v>9963.452266666667</v>
          </cell>
          <cell r="CR332">
            <v>0</v>
          </cell>
          <cell r="CS332">
            <v>0</v>
          </cell>
        </row>
        <row r="333">
          <cell r="BG333">
            <v>7287.663777777777</v>
          </cell>
          <cell r="BH333">
            <v>7287.663777777777</v>
          </cell>
          <cell r="BJ333">
            <v>7618.986157333332</v>
          </cell>
          <cell r="BK333">
            <v>8052.5869955555545</v>
          </cell>
          <cell r="BL333">
            <v>9043.674625777776</v>
          </cell>
          <cell r="BM333">
            <v>10530.306071111108</v>
          </cell>
          <cell r="CO333">
            <v>12388.595377777776</v>
          </cell>
          <cell r="CR333">
            <v>0</v>
          </cell>
          <cell r="CS333">
            <v>0</v>
          </cell>
        </row>
        <row r="334">
          <cell r="BG334">
            <v>42023.49533333334</v>
          </cell>
          <cell r="BH334">
            <v>42023.49533333334</v>
          </cell>
          <cell r="BJ334">
            <v>42694.89440800001</v>
          </cell>
          <cell r="BK334">
            <v>45124.68514666667</v>
          </cell>
          <cell r="BL334">
            <v>50678.49254933334</v>
          </cell>
          <cell r="BM334">
            <v>59009.20365333334</v>
          </cell>
          <cell r="CO334">
            <v>69422.59253333334</v>
          </cell>
          <cell r="CR334">
            <v>0</v>
          </cell>
          <cell r="CS334">
            <v>0</v>
          </cell>
        </row>
        <row r="335">
          <cell r="BG335">
            <v>44631.19133333333</v>
          </cell>
          <cell r="BH335">
            <v>44631.19133333333</v>
          </cell>
          <cell r="BJ335">
            <v>45260.86727199999</v>
          </cell>
          <cell r="BK335">
            <v>47836.68898666666</v>
          </cell>
          <cell r="BL335">
            <v>53724.28147733332</v>
          </cell>
          <cell r="BM335">
            <v>62555.670213333324</v>
          </cell>
          <cell r="CO335">
            <v>73594.90613333332</v>
          </cell>
          <cell r="CR335">
            <v>0</v>
          </cell>
          <cell r="CS335">
            <v>0</v>
          </cell>
        </row>
        <row r="336">
          <cell r="BG336">
            <v>48924.935333333335</v>
          </cell>
          <cell r="BH336">
            <v>48924.935333333335</v>
          </cell>
          <cell r="BJ336">
            <v>49485.91136800001</v>
          </cell>
          <cell r="BK336">
            <v>52302.18274666667</v>
          </cell>
          <cell r="BL336">
            <v>58739.37446933334</v>
          </cell>
          <cell r="BM336">
            <v>68395.16205333335</v>
          </cell>
          <cell r="CO336">
            <v>80464.89653333335</v>
          </cell>
          <cell r="CR336">
            <v>0</v>
          </cell>
          <cell r="CS336">
            <v>0</v>
          </cell>
        </row>
        <row r="337">
          <cell r="BG337">
            <v>43156.99133333333</v>
          </cell>
          <cell r="BH337">
            <v>43156.99133333333</v>
          </cell>
          <cell r="BJ337">
            <v>43810.254472</v>
          </cell>
          <cell r="BK337">
            <v>46303.52098666667</v>
          </cell>
          <cell r="BL337">
            <v>52002.41587733333</v>
          </cell>
          <cell r="BM337">
            <v>60550.758213333334</v>
          </cell>
          <cell r="CO337">
            <v>71236.18613333334</v>
          </cell>
          <cell r="CR337">
            <v>0</v>
          </cell>
          <cell r="CS337">
            <v>0</v>
          </cell>
        </row>
        <row r="338">
          <cell r="BG338">
            <v>52226.05133333333</v>
          </cell>
          <cell r="BH338">
            <v>52226.05133333333</v>
          </cell>
          <cell r="BJ338">
            <v>52734.209512</v>
          </cell>
          <cell r="BK338">
            <v>55735.343386666675</v>
          </cell>
          <cell r="BL338">
            <v>62595.077957333335</v>
          </cell>
          <cell r="BM338">
            <v>72884.67981333334</v>
          </cell>
          <cell r="CO338">
            <v>85746.68213333334</v>
          </cell>
          <cell r="CR338">
            <v>0</v>
          </cell>
          <cell r="CS338">
            <v>0</v>
          </cell>
        </row>
        <row r="339">
          <cell r="BG339">
            <v>56194.37933333334</v>
          </cell>
          <cell r="BH339">
            <v>56194.37933333334</v>
          </cell>
          <cell r="BJ339">
            <v>56639.04426400001</v>
          </cell>
          <cell r="BK339">
            <v>59862.40450666668</v>
          </cell>
          <cell r="BL339">
            <v>67230.08506133335</v>
          </cell>
          <cell r="BM339">
            <v>78281.60589333334</v>
          </cell>
          <cell r="CO339">
            <v>92096.00693333335</v>
          </cell>
          <cell r="CR339">
            <v>0</v>
          </cell>
          <cell r="CS339">
            <v>0</v>
          </cell>
        </row>
        <row r="340">
          <cell r="BG340" t="e">
            <v>#DIV/0!</v>
          </cell>
          <cell r="BH340" t="e">
            <v>#DIV/0!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CR340">
            <v>0</v>
          </cell>
          <cell r="CS340">
            <v>0</v>
          </cell>
        </row>
        <row r="341">
          <cell r="BG341">
            <v>13026.123777777777</v>
          </cell>
          <cell r="BH341">
            <v>13026.123777777777</v>
          </cell>
          <cell r="BJ341">
            <v>13265.630797333335</v>
          </cell>
          <cell r="BK341">
            <v>14020.585395555558</v>
          </cell>
          <cell r="BL341">
            <v>15746.195905777779</v>
          </cell>
          <cell r="BM341">
            <v>18334.611671111114</v>
          </cell>
          <cell r="CO341">
            <v>21570.13137777778</v>
          </cell>
          <cell r="CR341">
            <v>0</v>
          </cell>
          <cell r="CS341">
            <v>0</v>
          </cell>
        </row>
        <row r="342">
          <cell r="BG342">
            <v>20212.231555555554</v>
          </cell>
          <cell r="BH342">
            <v>20212.231555555554</v>
          </cell>
          <cell r="BJ342">
            <v>20784.68585066667</v>
          </cell>
          <cell r="BK342">
            <v>21967.554151111115</v>
          </cell>
          <cell r="BL342">
            <v>24671.253123555558</v>
          </cell>
          <cell r="BM342">
            <v>28726.801582222222</v>
          </cell>
          <cell r="CO342">
            <v>33796.23715555556</v>
          </cell>
          <cell r="CR342">
            <v>0</v>
          </cell>
          <cell r="CS342">
            <v>0</v>
          </cell>
        </row>
        <row r="343">
          <cell r="BG343">
            <v>18448.995777777774</v>
          </cell>
          <cell r="BH343">
            <v>18448.995777777774</v>
          </cell>
          <cell r="BJ343">
            <v>18601.736845333333</v>
          </cell>
          <cell r="BK343">
            <v>19660.372275555557</v>
          </cell>
          <cell r="BL343">
            <v>22080.110401777776</v>
          </cell>
          <cell r="BM343">
            <v>25709.71759111111</v>
          </cell>
          <cell r="CO343">
            <v>30246.72657777778</v>
          </cell>
          <cell r="CR343">
            <v>0</v>
          </cell>
          <cell r="CS343">
            <v>0</v>
          </cell>
        </row>
        <row r="344">
          <cell r="BG344">
            <v>4129.685833333334</v>
          </cell>
          <cell r="BH344">
            <v>4129.685833333334</v>
          </cell>
          <cell r="BJ344">
            <v>4399.554610000001</v>
          </cell>
          <cell r="BK344">
            <v>4649.935766666667</v>
          </cell>
          <cell r="BL344">
            <v>5222.235553333334</v>
          </cell>
          <cell r="BM344">
            <v>6080.6852333333345</v>
          </cell>
          <cell r="CO344">
            <v>7153.747333333335</v>
          </cell>
          <cell r="CR344">
            <v>0</v>
          </cell>
          <cell r="CS344">
            <v>0</v>
          </cell>
        </row>
        <row r="345">
          <cell r="BG345">
            <v>5894.3578333333335</v>
          </cell>
          <cell r="BH345">
            <v>5894.3578333333335</v>
          </cell>
          <cell r="BJ345">
            <v>6135.991857999999</v>
          </cell>
          <cell r="BK345">
            <v>6485.194646666667</v>
          </cell>
          <cell r="BL345">
            <v>7283.372449333334</v>
          </cell>
          <cell r="BM345">
            <v>8480.639153333334</v>
          </cell>
          <cell r="CO345">
            <v>9977.222533333334</v>
          </cell>
          <cell r="CR345">
            <v>0</v>
          </cell>
          <cell r="CS345">
            <v>0</v>
          </cell>
        </row>
        <row r="346">
          <cell r="BG346">
            <v>540.1041666666666</v>
          </cell>
          <cell r="BH346">
            <v>540.1041666666666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CO346">
            <v>0</v>
          </cell>
          <cell r="CR346">
            <v>0</v>
          </cell>
          <cell r="CS346">
            <v>0</v>
          </cell>
        </row>
        <row r="347">
          <cell r="BG347">
            <v>5703.257833333333</v>
          </cell>
          <cell r="BH347">
            <v>5703.257833333333</v>
          </cell>
          <cell r="BJ347">
            <v>5947.949458</v>
          </cell>
          <cell r="BK347">
            <v>6286.450646666666</v>
          </cell>
          <cell r="BL347">
            <v>7060.1676493333325</v>
          </cell>
          <cell r="BM347">
            <v>8220.743153333333</v>
          </cell>
          <cell r="CO347">
            <v>9671.462533333333</v>
          </cell>
          <cell r="CR347">
            <v>0</v>
          </cell>
          <cell r="CS347">
            <v>0</v>
          </cell>
        </row>
        <row r="348">
          <cell r="BG348">
            <v>5672.681833333333</v>
          </cell>
          <cell r="BH348">
            <v>5672.681833333333</v>
          </cell>
          <cell r="BJ348">
            <v>5917.862674</v>
          </cell>
          <cell r="BK348">
            <v>6254.651606666667</v>
          </cell>
          <cell r="BL348">
            <v>7024.454881333333</v>
          </cell>
          <cell r="BM348">
            <v>8179.159793333333</v>
          </cell>
          <cell r="CO348">
            <v>9622.540933333334</v>
          </cell>
          <cell r="CR348">
            <v>0</v>
          </cell>
          <cell r="CS348">
            <v>0</v>
          </cell>
        </row>
        <row r="349">
          <cell r="BG349">
            <v>10656.483777777778</v>
          </cell>
          <cell r="BH349">
            <v>10656.48377777778</v>
          </cell>
          <cell r="BJ349">
            <v>10933.905037333334</v>
          </cell>
          <cell r="BK349">
            <v>11556.159795555559</v>
          </cell>
          <cell r="BL349">
            <v>12978.45638577778</v>
          </cell>
          <cell r="BM349">
            <v>15111.901271111114</v>
          </cell>
          <cell r="CO349">
            <v>17778.70737777778</v>
          </cell>
          <cell r="CR349">
            <v>0</v>
          </cell>
          <cell r="CS349">
            <v>0</v>
          </cell>
        </row>
        <row r="350">
          <cell r="BG350">
            <v>20159.987666666668</v>
          </cell>
          <cell r="BH350">
            <v>20159.987666666668</v>
          </cell>
          <cell r="BJ350">
            <v>20509.315364000002</v>
          </cell>
          <cell r="BK350">
            <v>21676.512173333336</v>
          </cell>
          <cell r="BL350">
            <v>24344.39059466667</v>
          </cell>
          <cell r="BM350">
            <v>28346.20822666667</v>
          </cell>
          <cell r="CO350">
            <v>33348.48026666667</v>
          </cell>
          <cell r="CR350">
            <v>0</v>
          </cell>
          <cell r="CS350">
            <v>0</v>
          </cell>
        </row>
        <row r="351">
          <cell r="BG351">
            <v>29654.927666666666</v>
          </cell>
          <cell r="BH351">
            <v>29654.927666666666</v>
          </cell>
          <cell r="BJ351">
            <v>29852.336324</v>
          </cell>
          <cell r="BK351">
            <v>31551.249773333337</v>
          </cell>
          <cell r="BL351">
            <v>35434.48051466666</v>
          </cell>
          <cell r="BM351">
            <v>41259.32662666667</v>
          </cell>
          <cell r="CO351">
            <v>48540.38426666667</v>
          </cell>
          <cell r="CR351">
            <v>0</v>
          </cell>
          <cell r="CS351">
            <v>0</v>
          </cell>
        </row>
        <row r="352">
          <cell r="BG352">
            <v>40327.365333333335</v>
          </cell>
          <cell r="BH352">
            <v>40327.365333333335</v>
          </cell>
          <cell r="BJ352">
            <v>40219.63748800001</v>
          </cell>
          <cell r="BK352">
            <v>42508.559946666675</v>
          </cell>
          <cell r="BL352">
            <v>47740.38270933334</v>
          </cell>
          <cell r="BM352">
            <v>55588.11685333334</v>
          </cell>
          <cell r="CO352">
            <v>65397.78453333334</v>
          </cell>
          <cell r="CR352">
            <v>0</v>
          </cell>
          <cell r="CS352">
            <v>0</v>
          </cell>
        </row>
        <row r="353">
          <cell r="BG353">
            <v>16760.591666666667</v>
          </cell>
          <cell r="BH353">
            <v>16760.591666666667</v>
          </cell>
          <cell r="BJ353">
            <v>17164.3097</v>
          </cell>
          <cell r="BK353">
            <v>18141.140333333336</v>
          </cell>
          <cell r="BL353">
            <v>20373.896066666668</v>
          </cell>
          <cell r="BM353">
            <v>23723.02966666667</v>
          </cell>
          <cell r="CO353">
            <v>27909.44666666667</v>
          </cell>
          <cell r="CR353">
            <v>0</v>
          </cell>
          <cell r="CS353">
            <v>0</v>
          </cell>
        </row>
        <row r="354">
          <cell r="BG354">
            <v>23825.831666666665</v>
          </cell>
          <cell r="BH354">
            <v>23825.831666666665</v>
          </cell>
          <cell r="BJ354">
            <v>24116.50586</v>
          </cell>
          <cell r="BK354">
            <v>25488.989933333338</v>
          </cell>
          <cell r="BL354">
            <v>28626.096386666668</v>
          </cell>
          <cell r="BM354">
            <v>33331.75606666667</v>
          </cell>
          <cell r="CO354">
            <v>39213.83066666667</v>
          </cell>
          <cell r="CR354">
            <v>0</v>
          </cell>
          <cell r="CS354">
            <v>0</v>
          </cell>
        </row>
        <row r="355">
          <cell r="BG355">
            <v>6592.0597777777775</v>
          </cell>
          <cell r="BH355">
            <v>6592.059777777777</v>
          </cell>
          <cell r="BJ355">
            <v>6934.5118213333335</v>
          </cell>
          <cell r="BK355">
            <v>7329.158835555556</v>
          </cell>
          <cell r="BL355">
            <v>8231.209153777778</v>
          </cell>
          <cell r="BM355">
            <v>9584.284631111112</v>
          </cell>
          <cell r="CO355">
            <v>11275.628977777778</v>
          </cell>
          <cell r="CR355">
            <v>0</v>
          </cell>
          <cell r="CS355">
            <v>0</v>
          </cell>
        </row>
        <row r="356">
          <cell r="BG356">
            <v>8497.255555555555</v>
          </cell>
          <cell r="BH356">
            <v>8497.255555555555</v>
          </cell>
          <cell r="BJ356">
            <v>9257.149466666668</v>
          </cell>
          <cell r="BK356">
            <v>9783.979111111112</v>
          </cell>
          <cell r="BL356">
            <v>10988.161155555557</v>
          </cell>
          <cell r="BM356">
            <v>12794.434222222224</v>
          </cell>
          <cell r="CO356">
            <v>15052.275555555558</v>
          </cell>
          <cell r="CR356">
            <v>0</v>
          </cell>
          <cell r="CS356">
            <v>0</v>
          </cell>
        </row>
        <row r="357">
          <cell r="BG357">
            <v>5317.695777777777</v>
          </cell>
          <cell r="BH357">
            <v>5317.695777777777</v>
          </cell>
          <cell r="BJ357">
            <v>5680.537645333334</v>
          </cell>
          <cell r="BK357">
            <v>6003.820275555556</v>
          </cell>
          <cell r="BL357">
            <v>6742.752001777777</v>
          </cell>
          <cell r="BM357">
            <v>7851.149591111111</v>
          </cell>
          <cell r="CO357">
            <v>9236.646577777778</v>
          </cell>
          <cell r="CR357">
            <v>0</v>
          </cell>
          <cell r="CS357">
            <v>0</v>
          </cell>
        </row>
        <row r="358">
          <cell r="BG358">
            <v>8202.071333333333</v>
          </cell>
          <cell r="BH358">
            <v>8202.071333333333</v>
          </cell>
          <cell r="BJ358">
            <v>9414.613192</v>
          </cell>
          <cell r="BK358">
            <v>9950.404186666667</v>
          </cell>
          <cell r="BL358">
            <v>11175.069317333333</v>
          </cell>
          <cell r="BM358">
            <v>13012.067013333333</v>
          </cell>
          <cell r="CO358">
            <v>15308.314133333333</v>
          </cell>
          <cell r="CR358">
            <v>0</v>
          </cell>
          <cell r="CS358">
            <v>0</v>
          </cell>
        </row>
        <row r="359">
          <cell r="BG359">
            <v>34139.59955555556</v>
          </cell>
          <cell r="BH359">
            <v>34139.59955555556</v>
          </cell>
          <cell r="BJ359">
            <v>34489.21596266667</v>
          </cell>
          <cell r="BK359">
            <v>36452.01687111111</v>
          </cell>
          <cell r="BL359">
            <v>40938.418947555554</v>
          </cell>
          <cell r="BM359">
            <v>47668.02206222222</v>
          </cell>
          <cell r="CO359">
            <v>56080.02595555555</v>
          </cell>
          <cell r="CR359">
            <v>0</v>
          </cell>
          <cell r="CS359">
            <v>0</v>
          </cell>
        </row>
        <row r="360">
          <cell r="BG360">
            <v>9258.379555555555</v>
          </cell>
          <cell r="BH360">
            <v>9258.379555555555</v>
          </cell>
          <cell r="BJ360">
            <v>10006.095482666668</v>
          </cell>
          <cell r="BK360">
            <v>10575.548071111112</v>
          </cell>
          <cell r="BL360">
            <v>11877.153987555557</v>
          </cell>
          <cell r="BM360">
            <v>13829.562862222223</v>
          </cell>
          <cell r="CO360">
            <v>16270.073955555557</v>
          </cell>
          <cell r="CR360">
            <v>0</v>
          </cell>
          <cell r="CS360">
            <v>0</v>
          </cell>
        </row>
        <row r="361">
          <cell r="BG361">
            <v>7010.123666666667</v>
          </cell>
          <cell r="BH361">
            <v>7010.123666666667</v>
          </cell>
          <cell r="BJ361">
            <v>7569.849188000001</v>
          </cell>
          <cell r="BK361">
            <v>8000.653613333336</v>
          </cell>
          <cell r="BL361">
            <v>8985.34944266667</v>
          </cell>
          <cell r="BM361">
            <v>10462.393186666668</v>
          </cell>
          <cell r="CO361">
            <v>12308.69786666667</v>
          </cell>
          <cell r="CR361">
            <v>0</v>
          </cell>
          <cell r="CS361">
            <v>0</v>
          </cell>
        </row>
        <row r="362">
          <cell r="BG362">
            <v>1745.3151111111108</v>
          </cell>
          <cell r="BH362">
            <v>1745.3151111111108</v>
          </cell>
          <cell r="BJ362">
            <v>1896.560069333333</v>
          </cell>
          <cell r="BK362">
            <v>2004.4943822222222</v>
          </cell>
          <cell r="BL362">
            <v>2251.2013831111108</v>
          </cell>
          <cell r="BM362">
            <v>2621.261884444444</v>
          </cell>
          <cell r="CO362">
            <v>3083.837511111111</v>
          </cell>
          <cell r="CR362">
            <v>0</v>
          </cell>
          <cell r="CS362">
            <v>0</v>
          </cell>
        </row>
        <row r="363">
          <cell r="BG363">
            <v>2730.1345185185187</v>
          </cell>
          <cell r="BH363">
            <v>2730.1345185185187</v>
          </cell>
          <cell r="BJ363">
            <v>2985.069032888889</v>
          </cell>
          <cell r="BK363">
            <v>3154.9510103703706</v>
          </cell>
          <cell r="BL363">
            <v>3543.2526731851854</v>
          </cell>
          <cell r="BM363">
            <v>4125.705167407407</v>
          </cell>
          <cell r="CO363">
            <v>4853.770785185186</v>
          </cell>
          <cell r="CR363">
            <v>0</v>
          </cell>
          <cell r="CS363">
            <v>0</v>
          </cell>
        </row>
        <row r="364">
          <cell r="BG364">
            <v>4209.315777777778</v>
          </cell>
          <cell r="BH364">
            <v>4209.315777777778</v>
          </cell>
          <cell r="BJ364">
            <v>4589.891725333333</v>
          </cell>
          <cell r="BK364">
            <v>4851.105075555556</v>
          </cell>
          <cell r="BL364">
            <v>5448.164161777778</v>
          </cell>
          <cell r="BM364">
            <v>6343.752791111111</v>
          </cell>
          <cell r="CO364">
            <v>7463.238577777778</v>
          </cell>
          <cell r="CR364">
            <v>0</v>
          </cell>
          <cell r="CS364">
            <v>0</v>
          </cell>
        </row>
        <row r="365">
          <cell r="BG365">
            <v>8981.011555555555</v>
          </cell>
          <cell r="BH365">
            <v>8981.011555555555</v>
          </cell>
          <cell r="BJ365">
            <v>9733.165370666668</v>
          </cell>
          <cell r="BK365">
            <v>10287.085351111113</v>
          </cell>
          <cell r="BL365">
            <v>11553.188163555556</v>
          </cell>
          <cell r="BM365">
            <v>13452.342382222223</v>
          </cell>
          <cell r="CO365">
            <v>15826.285155555557</v>
          </cell>
          <cell r="CR365">
            <v>0</v>
          </cell>
          <cell r="CS365">
            <v>0</v>
          </cell>
        </row>
        <row r="366">
          <cell r="BG366" t="e">
            <v>#DIV/0!</v>
          </cell>
          <cell r="BH366" t="e">
            <v>#DIV/0!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CR366">
            <v>0</v>
          </cell>
          <cell r="CS366">
            <v>0</v>
          </cell>
        </row>
        <row r="367">
          <cell r="BG367">
            <v>8329.175925925925</v>
          </cell>
          <cell r="BH367">
            <v>8329.175925925925</v>
          </cell>
          <cell r="BJ367">
            <v>8345.217444444444</v>
          </cell>
          <cell r="BK367">
            <v>8820.14851851852</v>
          </cell>
          <cell r="BL367">
            <v>9905.705259259259</v>
          </cell>
          <cell r="BM367">
            <v>11534.04037037037</v>
          </cell>
          <cell r="CO367">
            <v>13569.45925925926</v>
          </cell>
          <cell r="CR367">
            <v>0</v>
          </cell>
          <cell r="CS367">
            <v>0</v>
          </cell>
        </row>
        <row r="368">
          <cell r="BG368">
            <v>7872.962592592592</v>
          </cell>
          <cell r="BH368">
            <v>7872.962592592592</v>
          </cell>
          <cell r="BJ368">
            <v>7896.3035244444445</v>
          </cell>
          <cell r="BK368">
            <v>8345.686651851851</v>
          </cell>
          <cell r="BL368">
            <v>9372.848085925925</v>
          </cell>
          <cell r="BM368">
            <v>10913.590237037037</v>
          </cell>
          <cell r="CO368">
            <v>12839.517925925926</v>
          </cell>
          <cell r="CR368">
            <v>0</v>
          </cell>
          <cell r="CS368">
            <v>0</v>
          </cell>
        </row>
        <row r="369">
          <cell r="BG369">
            <v>11605.175925925925</v>
          </cell>
          <cell r="BH369">
            <v>11605.175925925925</v>
          </cell>
          <cell r="BJ369">
            <v>11568.801444444443</v>
          </cell>
          <cell r="BK369">
            <v>12227.188518518518</v>
          </cell>
          <cell r="BL369">
            <v>13732.073259259258</v>
          </cell>
          <cell r="BM369">
            <v>15989.40037037037</v>
          </cell>
          <cell r="CO369">
            <v>18811.05925925926</v>
          </cell>
          <cell r="CR369">
            <v>0</v>
          </cell>
          <cell r="CS369">
            <v>0</v>
          </cell>
        </row>
        <row r="370">
          <cell r="BG370">
            <v>7710.375925925926</v>
          </cell>
          <cell r="BH370">
            <v>7710.375925925926</v>
          </cell>
          <cell r="BJ370">
            <v>7736.318244444445</v>
          </cell>
          <cell r="BK370">
            <v>8176.59651851852</v>
          </cell>
          <cell r="BL370">
            <v>9182.94685925926</v>
          </cell>
          <cell r="BM370">
            <v>10692.472370370371</v>
          </cell>
          <cell r="CO370">
            <v>12579.37925925926</v>
          </cell>
        </row>
        <row r="371">
          <cell r="BG371">
            <v>7325.74925925926</v>
          </cell>
          <cell r="BH371">
            <v>7325.74925925926</v>
          </cell>
          <cell r="BJ371">
            <v>7357.845604444446</v>
          </cell>
          <cell r="BK371">
            <v>7776.584785185187</v>
          </cell>
          <cell r="BL371">
            <v>8733.702912592595</v>
          </cell>
          <cell r="BM371">
            <v>10169.380103703705</v>
          </cell>
          <cell r="CO371">
            <v>11963.976592592595</v>
          </cell>
        </row>
        <row r="372">
          <cell r="BG372">
            <v>30056.83444444444</v>
          </cell>
          <cell r="BH372">
            <v>30056.83444444444</v>
          </cell>
          <cell r="BJ372">
            <v>30023.850093333334</v>
          </cell>
          <cell r="BK372">
            <v>31732.524488888892</v>
          </cell>
          <cell r="BL372">
            <v>35638.065964444446</v>
          </cell>
          <cell r="BM372">
            <v>41496.37817777778</v>
          </cell>
          <cell r="CO372">
            <v>48819.268444444446</v>
          </cell>
          <cell r="CR372">
            <v>0</v>
          </cell>
          <cell r="CS372">
            <v>0</v>
          </cell>
        </row>
        <row r="373">
          <cell r="BG373">
            <v>43853.71833333334</v>
          </cell>
          <cell r="BH373">
            <v>43853.71833333334</v>
          </cell>
          <cell r="BJ373">
            <v>43823.94634</v>
          </cell>
          <cell r="BK373">
            <v>46317.99206666667</v>
          </cell>
          <cell r="BL373">
            <v>52018.668013333336</v>
          </cell>
          <cell r="BM373">
            <v>60569.68193333333</v>
          </cell>
          <cell r="CO373">
            <v>71258.44933333334</v>
          </cell>
          <cell r="CR373">
            <v>0</v>
          </cell>
          <cell r="CS373">
            <v>0</v>
          </cell>
        </row>
        <row r="374">
          <cell r="BG374">
            <v>1597.7455555555557</v>
          </cell>
          <cell r="BH374">
            <v>1597.7455555555557</v>
          </cell>
          <cell r="BJ374">
            <v>1661.766626666667</v>
          </cell>
          <cell r="BK374">
            <v>1756.3387111111115</v>
          </cell>
          <cell r="BL374">
            <v>1972.5034755555557</v>
          </cell>
          <cell r="BM374">
            <v>2296.750622222223</v>
          </cell>
          <cell r="CO374">
            <v>2702.059555555556</v>
          </cell>
          <cell r="CR374">
            <v>0</v>
          </cell>
          <cell r="CS374">
            <v>0</v>
          </cell>
        </row>
        <row r="375">
          <cell r="BG375">
            <v>2578.1188888888883</v>
          </cell>
          <cell r="BH375">
            <v>2578.1188888888883</v>
          </cell>
          <cell r="BJ375">
            <v>2626.4539866666664</v>
          </cell>
          <cell r="BK375">
            <v>2775.9269777777777</v>
          </cell>
          <cell r="BL375">
            <v>3117.5795288888885</v>
          </cell>
          <cell r="BM375">
            <v>3630.0583555555554</v>
          </cell>
          <cell r="CO375">
            <v>4270.656888888889</v>
          </cell>
          <cell r="CR375">
            <v>0</v>
          </cell>
          <cell r="CS375">
            <v>0</v>
          </cell>
        </row>
        <row r="376">
          <cell r="BG376">
            <v>14109.91380952381</v>
          </cell>
          <cell r="BH376">
            <v>14109.91380952381</v>
          </cell>
          <cell r="BJ376">
            <v>14076.123045714286</v>
          </cell>
          <cell r="BK376">
            <v>14877.20321904762</v>
          </cell>
          <cell r="BL376">
            <v>16708.243615238098</v>
          </cell>
          <cell r="BM376">
            <v>19454.80420952381</v>
          </cell>
          <cell r="CO376">
            <v>22888.004952380954</v>
          </cell>
          <cell r="CR376">
            <v>0</v>
          </cell>
          <cell r="CS376">
            <v>0</v>
          </cell>
        </row>
        <row r="377">
          <cell r="BG377">
            <v>14442.367142857143</v>
          </cell>
          <cell r="BH377">
            <v>14442.367142857143</v>
          </cell>
          <cell r="BJ377">
            <v>14403.257125714286</v>
          </cell>
          <cell r="BK377">
            <v>15222.954685714287</v>
          </cell>
          <cell r="BL377">
            <v>17096.549108571427</v>
          </cell>
          <cell r="BM377">
            <v>19906.940742857143</v>
          </cell>
          <cell r="CO377">
            <v>23419.930285714287</v>
          </cell>
          <cell r="CR377">
            <v>0</v>
          </cell>
          <cell r="CS377">
            <v>0</v>
          </cell>
        </row>
        <row r="378">
          <cell r="BG378">
            <v>9055.17722222222</v>
          </cell>
          <cell r="BH378">
            <v>9055.17722222222</v>
          </cell>
          <cell r="BJ378">
            <v>9134.256886666666</v>
          </cell>
          <cell r="BK378">
            <v>9654.092644444445</v>
          </cell>
          <cell r="BL378">
            <v>10842.288662222221</v>
          </cell>
          <cell r="BM378">
            <v>12624.582688888888</v>
          </cell>
          <cell r="CO378">
            <v>14852.450222222222</v>
          </cell>
          <cell r="CR378">
            <v>0</v>
          </cell>
          <cell r="CS378">
            <v>0</v>
          </cell>
        </row>
        <row r="379">
          <cell r="BG379">
            <v>8608.670555555556</v>
          </cell>
          <cell r="BH379">
            <v>8608.670555555556</v>
          </cell>
          <cell r="BJ379">
            <v>8694.894326666668</v>
          </cell>
          <cell r="BK379">
            <v>9189.725711111114</v>
          </cell>
          <cell r="BL379">
            <v>10320.768875555557</v>
          </cell>
          <cell r="BM379">
            <v>12017.333622222224</v>
          </cell>
          <cell r="CO379">
            <v>14138.039555555559</v>
          </cell>
          <cell r="CR379">
            <v>0</v>
          </cell>
          <cell r="CS379">
            <v>0</v>
          </cell>
        </row>
        <row r="380">
          <cell r="BG380">
            <v>8333.243888888888</v>
          </cell>
          <cell r="BH380">
            <v>8333.243888888888</v>
          </cell>
          <cell r="BJ380">
            <v>8423.874486666668</v>
          </cell>
          <cell r="BK380">
            <v>8903.28197777778</v>
          </cell>
          <cell r="BL380">
            <v>9999.07052888889</v>
          </cell>
          <cell r="BM380">
            <v>11642.753355555556</v>
          </cell>
          <cell r="CO380">
            <v>13697.356888888891</v>
          </cell>
        </row>
        <row r="381">
          <cell r="BG381">
            <v>7633.150555555556</v>
          </cell>
          <cell r="BH381">
            <v>7633.150555555556</v>
          </cell>
          <cell r="BJ381">
            <v>7734.982646666667</v>
          </cell>
          <cell r="BK381">
            <v>8175.184911111112</v>
          </cell>
          <cell r="BL381">
            <v>9181.361515555556</v>
          </cell>
          <cell r="BM381">
            <v>10690.626422222223</v>
          </cell>
          <cell r="CO381">
            <v>12577.207555555557</v>
          </cell>
        </row>
        <row r="382">
          <cell r="BG382">
            <v>31150.48277777778</v>
          </cell>
          <cell r="BH382">
            <v>31150.48277777778</v>
          </cell>
          <cell r="BJ382">
            <v>31685.61672</v>
          </cell>
          <cell r="BK382">
            <v>33488.86320000001</v>
          </cell>
          <cell r="BL382">
            <v>37610.56944</v>
          </cell>
          <cell r="BM382">
            <v>43793.1288</v>
          </cell>
          <cell r="CO382">
            <v>51521.328</v>
          </cell>
          <cell r="CR382">
            <v>0</v>
          </cell>
          <cell r="CS382">
            <v>0</v>
          </cell>
        </row>
        <row r="383">
          <cell r="BG383">
            <v>45567.67055555555</v>
          </cell>
          <cell r="BH383">
            <v>45567.67055555555</v>
          </cell>
          <cell r="BJ383">
            <v>46450.40032666667</v>
          </cell>
          <cell r="BK383">
            <v>49093.91904444445</v>
          </cell>
          <cell r="BL383">
            <v>55136.24754222222</v>
          </cell>
          <cell r="BM383">
            <v>64199.74028888889</v>
          </cell>
          <cell r="CO383">
            <v>75529.10622222222</v>
          </cell>
          <cell r="CR383">
            <v>0</v>
          </cell>
          <cell r="CS383">
            <v>0</v>
          </cell>
        </row>
        <row r="384">
          <cell r="BG384">
            <v>34025.71833333334</v>
          </cell>
          <cell r="BH384">
            <v>34025.71833333334</v>
          </cell>
          <cell r="BJ384">
            <v>34153.19434</v>
          </cell>
          <cell r="BK384">
            <v>36096.87206666668</v>
          </cell>
          <cell r="BL384">
            <v>40539.564013333336</v>
          </cell>
          <cell r="BM384">
            <v>47203.60193333334</v>
          </cell>
          <cell r="CO384">
            <v>55533.64933333334</v>
          </cell>
          <cell r="CR384">
            <v>0</v>
          </cell>
          <cell r="CS384">
            <v>0</v>
          </cell>
        </row>
        <row r="385">
          <cell r="BG385">
            <v>22610.551375661373</v>
          </cell>
          <cell r="BH385">
            <v>22610.551375661373</v>
          </cell>
          <cell r="BJ385">
            <v>22421.340490158727</v>
          </cell>
          <cell r="BK385">
            <v>23697.35173756614</v>
          </cell>
          <cell r="BL385">
            <v>26613.948874497353</v>
          </cell>
          <cell r="BM385">
            <v>30988.84457989418</v>
          </cell>
          <cell r="CO385">
            <v>36457.46421164021</v>
          </cell>
          <cell r="CR385">
            <v>0</v>
          </cell>
          <cell r="CS385">
            <v>0</v>
          </cell>
        </row>
        <row r="386">
          <cell r="BG386">
            <v>25214.364708994708</v>
          </cell>
          <cell r="BH386">
            <v>25214.364708994704</v>
          </cell>
          <cell r="BJ386">
            <v>25972.058570158733</v>
          </cell>
          <cell r="BK386">
            <v>27450.14320423281</v>
          </cell>
          <cell r="BL386">
            <v>30828.622367830692</v>
          </cell>
          <cell r="BM386">
            <v>35896.341113227514</v>
          </cell>
          <cell r="CO386">
            <v>42230.98954497355</v>
          </cell>
          <cell r="CR386">
            <v>0</v>
          </cell>
          <cell r="CS386">
            <v>0</v>
          </cell>
        </row>
        <row r="387">
          <cell r="BG387">
            <v>17504.376296296297</v>
          </cell>
          <cell r="BH387">
            <v>17504.376296296297</v>
          </cell>
          <cell r="BJ387">
            <v>17479.47433111111</v>
          </cell>
          <cell r="BK387">
            <v>18474.241162962964</v>
          </cell>
          <cell r="BL387">
            <v>20747.99392148148</v>
          </cell>
          <cell r="BM387">
            <v>24158.62305925926</v>
          </cell>
          <cell r="CO387">
            <v>28421.90948148148</v>
          </cell>
          <cell r="CR387">
            <v>0</v>
          </cell>
          <cell r="CS387">
            <v>0</v>
          </cell>
        </row>
        <row r="388">
          <cell r="BG388">
            <v>16601.656296296296</v>
          </cell>
          <cell r="BH388">
            <v>16601.656296296296</v>
          </cell>
          <cell r="BJ388">
            <v>16052.739931111115</v>
          </cell>
          <cell r="BK388">
            <v>16966.310496296304</v>
          </cell>
          <cell r="BL388">
            <v>19054.471788148152</v>
          </cell>
          <cell r="BM388">
            <v>22186.713725925933</v>
          </cell>
          <cell r="CO388">
            <v>26102.016148148155</v>
          </cell>
          <cell r="CR388">
            <v>0</v>
          </cell>
          <cell r="CS388">
            <v>0</v>
          </cell>
        </row>
        <row r="389">
          <cell r="BG389">
            <v>31345.535555555554</v>
          </cell>
          <cell r="BH389">
            <v>31345.535555555554</v>
          </cell>
          <cell r="BJ389">
            <v>31739.856986666666</v>
          </cell>
          <cell r="BK389">
            <v>33546.19031111112</v>
          </cell>
          <cell r="BL389">
            <v>37674.952195555554</v>
          </cell>
          <cell r="BM389">
            <v>43868.09502222222</v>
          </cell>
          <cell r="CO389">
            <v>51609.523555555556</v>
          </cell>
          <cell r="CR389">
            <v>0</v>
          </cell>
          <cell r="CS389">
            <v>0</v>
          </cell>
        </row>
        <row r="390">
          <cell r="BG390">
            <v>54147.060000000005</v>
          </cell>
          <cell r="BH390">
            <v>54147.06000000001</v>
          </cell>
          <cell r="BJ390">
            <v>55968.25704000002</v>
          </cell>
          <cell r="BK390">
            <v>59153.44240000002</v>
          </cell>
          <cell r="BL390">
            <v>66433.86608000002</v>
          </cell>
          <cell r="BM390">
            <v>77354.50160000002</v>
          </cell>
          <cell r="CO390">
            <v>91005.29600000003</v>
          </cell>
          <cell r="CR390">
            <v>0</v>
          </cell>
          <cell r="CS390">
            <v>0</v>
          </cell>
        </row>
        <row r="391">
          <cell r="BG391">
            <v>49101.40833333333</v>
          </cell>
          <cell r="BH391">
            <v>49101.40833333333</v>
          </cell>
          <cell r="BJ391">
            <v>51003.3358</v>
          </cell>
          <cell r="BK391">
            <v>53905.964666666674</v>
          </cell>
          <cell r="BL391">
            <v>60540.54493333334</v>
          </cell>
          <cell r="BM391">
            <v>70492.41533333334</v>
          </cell>
          <cell r="CO391">
            <v>82932.25333333334</v>
          </cell>
        </row>
        <row r="392">
          <cell r="BG392">
            <v>14484.055555555557</v>
          </cell>
          <cell r="BH392">
            <v>14484.055555555557</v>
          </cell>
          <cell r="BJ392">
            <v>16160.192731111112</v>
          </cell>
          <cell r="BK392">
            <v>17079.878496296296</v>
          </cell>
          <cell r="BL392">
            <v>19182.01738814815</v>
          </cell>
          <cell r="BM392">
            <v>22335.225725925928</v>
          </cell>
          <cell r="CO392">
            <v>26276.73614814815</v>
          </cell>
        </row>
        <row r="393">
          <cell r="BG393">
            <v>14620.23777777778</v>
          </cell>
          <cell r="BH393">
            <v>14620.23777777778</v>
          </cell>
          <cell r="BJ393">
            <v>15092.828251111114</v>
          </cell>
          <cell r="BK393">
            <v>15951.7696962963</v>
          </cell>
          <cell r="BL393">
            <v>17915.06442814815</v>
          </cell>
          <cell r="BM393">
            <v>20860.006525925928</v>
          </cell>
          <cell r="CO393">
            <v>24541.184148148153</v>
          </cell>
        </row>
        <row r="394">
          <cell r="BG394">
            <v>78.66499999999999</v>
          </cell>
          <cell r="BH394">
            <v>78.66499999999999</v>
          </cell>
          <cell r="BJ394">
            <v>116.92915411764707</v>
          </cell>
          <cell r="BK394">
            <v>123.58365882352943</v>
          </cell>
          <cell r="BL394">
            <v>138.79395529411767</v>
          </cell>
          <cell r="BM394">
            <v>161.60940000000002</v>
          </cell>
          <cell r="CO394">
            <v>190.12870588235296</v>
          </cell>
          <cell r="CR394">
            <v>0</v>
          </cell>
          <cell r="CS394">
            <v>0</v>
          </cell>
        </row>
        <row r="395">
          <cell r="BG395" t="e">
            <v>#DIV/0!</v>
          </cell>
          <cell r="BH395" t="e">
            <v>#DIV/0!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CR395">
            <v>0</v>
          </cell>
          <cell r="CS395">
            <v>0</v>
          </cell>
        </row>
        <row r="396">
          <cell r="BG396">
            <v>1004.5550000000001</v>
          </cell>
          <cell r="BH396">
            <v>1004.555</v>
          </cell>
          <cell r="BJ396">
            <v>1018.3437866666667</v>
          </cell>
          <cell r="BK396">
            <v>1076.2983111111112</v>
          </cell>
          <cell r="BL396">
            <v>1208.7657955555555</v>
          </cell>
          <cell r="BM396">
            <v>1407.4670222222223</v>
          </cell>
          <cell r="CO396">
            <v>1655.8435555555557</v>
          </cell>
          <cell r="CR396">
            <v>0</v>
          </cell>
          <cell r="CS396">
            <v>0</v>
          </cell>
        </row>
        <row r="397">
          <cell r="BG397">
            <v>1210.0637499999998</v>
          </cell>
          <cell r="BH397">
            <v>1210.0637499999998</v>
          </cell>
          <cell r="BJ397">
            <v>1235.49523</v>
          </cell>
          <cell r="BK397">
            <v>1305.8079666666667</v>
          </cell>
          <cell r="BL397">
            <v>1466.5227933333333</v>
          </cell>
          <cell r="BM397">
            <v>1707.5950333333333</v>
          </cell>
          <cell r="CO397">
            <v>2008.9353333333333</v>
          </cell>
          <cell r="CR397">
            <v>0</v>
          </cell>
          <cell r="CS397">
            <v>0</v>
          </cell>
        </row>
        <row r="398">
          <cell r="BG398">
            <v>1415.5725</v>
          </cell>
          <cell r="BH398">
            <v>1415.5725</v>
          </cell>
          <cell r="BJ398">
            <v>1452.6466733333332</v>
          </cell>
          <cell r="BK398">
            <v>1535.3176222222223</v>
          </cell>
          <cell r="BL398">
            <v>1724.279791111111</v>
          </cell>
          <cell r="BM398">
            <v>2007.7230444444442</v>
          </cell>
          <cell r="CO398">
            <v>2362.027111111111</v>
          </cell>
          <cell r="CR398">
            <v>0</v>
          </cell>
          <cell r="CS398">
            <v>0</v>
          </cell>
        </row>
        <row r="399">
          <cell r="BG399">
            <v>1875.2575000000002</v>
          </cell>
          <cell r="BH399">
            <v>1875.2575000000004</v>
          </cell>
          <cell r="BJ399">
            <v>1934.8383800000004</v>
          </cell>
          <cell r="BK399">
            <v>2044.9511333333337</v>
          </cell>
          <cell r="BL399">
            <v>2296.637426666667</v>
          </cell>
          <cell r="BM399">
            <v>2674.166866666667</v>
          </cell>
          <cell r="CO399">
            <v>3146.0786666666672</v>
          </cell>
          <cell r="CR399">
            <v>0</v>
          </cell>
          <cell r="CS399">
            <v>0</v>
          </cell>
        </row>
        <row r="400">
          <cell r="BG400" t="e">
            <v>#DIV/0!</v>
          </cell>
          <cell r="BH400" t="e">
            <v>#DIV/0!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CR400">
            <v>0</v>
          </cell>
          <cell r="CS400">
            <v>0</v>
          </cell>
        </row>
        <row r="401">
          <cell r="BG401" t="e">
            <v>#DIV/0!</v>
          </cell>
          <cell r="BH401" t="e">
            <v>#DIV/0!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CR401">
            <v>0</v>
          </cell>
          <cell r="CS401">
            <v>0</v>
          </cell>
        </row>
        <row r="402">
          <cell r="BG402">
            <v>1508.6727777777778</v>
          </cell>
          <cell r="BH402">
            <v>1508.6727777777778</v>
          </cell>
          <cell r="BJ402">
            <v>1480.92</v>
          </cell>
          <cell r="BK402">
            <v>1565.2</v>
          </cell>
          <cell r="BL402">
            <v>1757.84</v>
          </cell>
          <cell r="BM402">
            <v>2046.8</v>
          </cell>
          <cell r="CO402">
            <v>2408</v>
          </cell>
          <cell r="CR402">
            <v>0</v>
          </cell>
          <cell r="CS402">
            <v>0</v>
          </cell>
        </row>
        <row r="403">
          <cell r="BG403">
            <v>1751.0967777777778</v>
          </cell>
          <cell r="BH403">
            <v>1751.0967777777778</v>
          </cell>
          <cell r="BJ403">
            <v>1737.375</v>
          </cell>
          <cell r="BK403">
            <v>1836.25</v>
          </cell>
          <cell r="BL403">
            <v>2062.25</v>
          </cell>
          <cell r="BM403">
            <v>2401.25</v>
          </cell>
          <cell r="CO403">
            <v>2825</v>
          </cell>
          <cell r="CR403">
            <v>0</v>
          </cell>
          <cell r="CS403">
            <v>0</v>
          </cell>
        </row>
        <row r="404">
          <cell r="BG404" t="e">
            <v>#DIV/0!</v>
          </cell>
          <cell r="BH404" t="e">
            <v>#DIV/0!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CR404">
            <v>0</v>
          </cell>
          <cell r="CS404">
            <v>0</v>
          </cell>
        </row>
        <row r="405">
          <cell r="BG405">
            <v>3635.3128395061726</v>
          </cell>
          <cell r="BH405">
            <v>3635.3128395061726</v>
          </cell>
          <cell r="BJ405">
            <v>3678.315</v>
          </cell>
          <cell r="BK405">
            <v>3887.65</v>
          </cell>
          <cell r="BL405">
            <v>4366.13</v>
          </cell>
          <cell r="BM405">
            <v>5083.849999999999</v>
          </cell>
          <cell r="CO405">
            <v>5981</v>
          </cell>
          <cell r="CR405">
            <v>0</v>
          </cell>
          <cell r="CS405">
            <v>0</v>
          </cell>
        </row>
        <row r="406">
          <cell r="BG406">
            <v>2877.8051666666665</v>
          </cell>
          <cell r="BH406">
            <v>2877.8051666666665</v>
          </cell>
          <cell r="BJ406">
            <v>2971.6800000000003</v>
          </cell>
          <cell r="BK406">
            <v>3140.8</v>
          </cell>
          <cell r="BL406">
            <v>3527.3599999999997</v>
          </cell>
          <cell r="BM406">
            <v>4107.2</v>
          </cell>
          <cell r="CO406">
            <v>4832</v>
          </cell>
          <cell r="CR406">
            <v>0</v>
          </cell>
          <cell r="CS406">
            <v>0</v>
          </cell>
        </row>
        <row r="407">
          <cell r="BG407">
            <v>3323.708190476191</v>
          </cell>
          <cell r="BH407">
            <v>3323.708190476191</v>
          </cell>
          <cell r="BJ407">
            <v>3431.085</v>
          </cell>
          <cell r="BK407">
            <v>3626.3500000000004</v>
          </cell>
          <cell r="BL407">
            <v>4072.67</v>
          </cell>
          <cell r="BM407">
            <v>4742.15</v>
          </cell>
          <cell r="CO407">
            <v>5579</v>
          </cell>
          <cell r="CR407">
            <v>0</v>
          </cell>
          <cell r="CS407">
            <v>0</v>
          </cell>
        </row>
        <row r="408">
          <cell r="BG408">
            <v>2172.3731666666667</v>
          </cell>
          <cell r="BH408">
            <v>2172.3731666666667</v>
          </cell>
          <cell r="BJ408">
            <v>2179.56</v>
          </cell>
          <cell r="BK408">
            <v>2303.6000000000004</v>
          </cell>
          <cell r="BL408">
            <v>2587.12</v>
          </cell>
          <cell r="BM408">
            <v>3012.4</v>
          </cell>
          <cell r="CO408">
            <v>3544</v>
          </cell>
          <cell r="CR408">
            <v>0</v>
          </cell>
          <cell r="CS408">
            <v>0</v>
          </cell>
        </row>
        <row r="409">
          <cell r="BG409">
            <v>2520.7211666666667</v>
          </cell>
          <cell r="BH409">
            <v>2520.7211666666667</v>
          </cell>
          <cell r="BJ409">
            <v>2533.185</v>
          </cell>
          <cell r="BK409">
            <v>2677.3500000000004</v>
          </cell>
          <cell r="BL409">
            <v>3006.87</v>
          </cell>
          <cell r="BM409">
            <v>3501.15</v>
          </cell>
          <cell r="CO409">
            <v>4119</v>
          </cell>
          <cell r="CR409">
            <v>0</v>
          </cell>
          <cell r="CS409">
            <v>0</v>
          </cell>
        </row>
        <row r="410">
          <cell r="BG410">
            <v>3158.816190476191</v>
          </cell>
          <cell r="BH410">
            <v>3158.816190476191</v>
          </cell>
          <cell r="BJ410">
            <v>3264.42</v>
          </cell>
          <cell r="BK410">
            <v>3450.2</v>
          </cell>
          <cell r="BL410">
            <v>3874.84</v>
          </cell>
          <cell r="BM410">
            <v>4511.8</v>
          </cell>
          <cell r="CO410">
            <v>5308</v>
          </cell>
          <cell r="CR410">
            <v>0</v>
          </cell>
          <cell r="CS410">
            <v>0</v>
          </cell>
        </row>
        <row r="411">
          <cell r="BG411">
            <v>3666.5961904761907</v>
          </cell>
          <cell r="BH411">
            <v>3666.5961904761907</v>
          </cell>
          <cell r="BJ411">
            <v>3776.715</v>
          </cell>
          <cell r="BK411">
            <v>3991.65</v>
          </cell>
          <cell r="BL411">
            <v>4482.93</v>
          </cell>
          <cell r="BM411">
            <v>5219.849999999999</v>
          </cell>
          <cell r="CO411">
            <v>6141</v>
          </cell>
          <cell r="CR411">
            <v>0</v>
          </cell>
          <cell r="CS411">
            <v>0</v>
          </cell>
        </row>
        <row r="412">
          <cell r="BG412">
            <v>4018.2201904761905</v>
          </cell>
          <cell r="BH412">
            <v>4018.220190476191</v>
          </cell>
          <cell r="BJ412">
            <v>4131.57</v>
          </cell>
          <cell r="BK412">
            <v>4366.700000000001</v>
          </cell>
          <cell r="BL412">
            <v>4904.139999999999</v>
          </cell>
          <cell r="BM412">
            <v>5710.3</v>
          </cell>
          <cell r="CO412">
            <v>6718</v>
          </cell>
          <cell r="CR412">
            <v>0</v>
          </cell>
          <cell r="CS412">
            <v>0</v>
          </cell>
        </row>
        <row r="413">
          <cell r="BG413" t="e">
            <v>#DIV/0!</v>
          </cell>
          <cell r="BH413" t="e">
            <v>#DIV/0!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CR413">
            <v>0</v>
          </cell>
          <cell r="CS413">
            <v>0</v>
          </cell>
        </row>
        <row r="414">
          <cell r="BG414">
            <v>5772.128863888889</v>
          </cell>
          <cell r="BH414">
            <v>5772.128863888889</v>
          </cell>
          <cell r="BJ414">
            <v>5769.359802066667</v>
          </cell>
          <cell r="BK414">
            <v>6097.697351777778</v>
          </cell>
          <cell r="BL414">
            <v>6848.183179688889</v>
          </cell>
          <cell r="BM414">
            <v>7973.911921555556</v>
          </cell>
          <cell r="CO414">
            <v>9381.072848888889</v>
          </cell>
          <cell r="CR414">
            <v>0</v>
          </cell>
          <cell r="CS414">
            <v>0</v>
          </cell>
        </row>
        <row r="415">
          <cell r="BG415">
            <v>11040.656669166665</v>
          </cell>
          <cell r="BH415">
            <v>11040.656669166665</v>
          </cell>
          <cell r="BJ415">
            <v>10998.383662459997</v>
          </cell>
          <cell r="BK415">
            <v>11624.307935933331</v>
          </cell>
          <cell r="BL415">
            <v>13054.991989586664</v>
          </cell>
          <cell r="BM415">
            <v>15201.018070066664</v>
          </cell>
          <cell r="CO415">
            <v>17883.550670666664</v>
          </cell>
          <cell r="CR415">
            <v>0</v>
          </cell>
          <cell r="CS415">
            <v>0</v>
          </cell>
        </row>
        <row r="416">
          <cell r="BG416">
            <v>11879.678544583332</v>
          </cell>
          <cell r="BH416">
            <v>11879.678544583332</v>
          </cell>
          <cell r="BJ416">
            <v>11857.575562869999</v>
          </cell>
          <cell r="BK416">
            <v>12532.396936366666</v>
          </cell>
          <cell r="BL416">
            <v>14074.845790073332</v>
          </cell>
          <cell r="BM416">
            <v>16388.51907063333</v>
          </cell>
          <cell r="CO416">
            <v>19280.610671333332</v>
          </cell>
          <cell r="CR416">
            <v>0</v>
          </cell>
          <cell r="CS416">
            <v>0</v>
          </cell>
        </row>
        <row r="417">
          <cell r="BG417">
            <v>12829.4044625</v>
          </cell>
          <cell r="BH417">
            <v>12829.4044625</v>
          </cell>
          <cell r="BJ417">
            <v>12758.511491100002</v>
          </cell>
          <cell r="BK417">
            <v>13484.605641000002</v>
          </cell>
          <cell r="BL417">
            <v>15144.249412200003</v>
          </cell>
          <cell r="BM417">
            <v>17633.715069</v>
          </cell>
          <cell r="CO417">
            <v>20745.547140000002</v>
          </cell>
          <cell r="CR417">
            <v>0</v>
          </cell>
          <cell r="CS417">
            <v>0</v>
          </cell>
        </row>
        <row r="418">
          <cell r="BG418">
            <v>13905.744973958334</v>
          </cell>
          <cell r="BH418">
            <v>13905.744973958332</v>
          </cell>
          <cell r="BJ418">
            <v>13851.224929375</v>
          </cell>
          <cell r="BK418">
            <v>14639.506022916667</v>
          </cell>
          <cell r="BL418">
            <v>16441.291379583334</v>
          </cell>
          <cell r="BM418">
            <v>19143.96941458333</v>
          </cell>
          <cell r="CO418">
            <v>22522.316958333333</v>
          </cell>
          <cell r="CR418">
            <v>0</v>
          </cell>
          <cell r="CS418">
            <v>0</v>
          </cell>
        </row>
        <row r="419">
          <cell r="BG419" t="e">
            <v>#DIV/0!</v>
          </cell>
          <cell r="BH419" t="e">
            <v>#DIV/0!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CR419">
            <v>0</v>
          </cell>
          <cell r="CS419">
            <v>0</v>
          </cell>
        </row>
        <row r="420">
          <cell r="BG420">
            <v>2344.583333333333</v>
          </cell>
          <cell r="BH420">
            <v>2344.583333333333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CO420">
            <v>0</v>
          </cell>
          <cell r="CR420">
            <v>0</v>
          </cell>
          <cell r="CS420">
            <v>0</v>
          </cell>
        </row>
        <row r="421">
          <cell r="BG421">
            <v>234.4583333333333</v>
          </cell>
          <cell r="BH421">
            <v>234.4583333333333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CO421">
            <v>0</v>
          </cell>
          <cell r="CR421">
            <v>0</v>
          </cell>
          <cell r="CS421">
            <v>0</v>
          </cell>
        </row>
        <row r="422">
          <cell r="BG422">
            <v>2344.583333333333</v>
          </cell>
          <cell r="BH422">
            <v>2344.583333333333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CO422">
            <v>0</v>
          </cell>
          <cell r="CR422">
            <v>0</v>
          </cell>
          <cell r="CS422">
            <v>0</v>
          </cell>
        </row>
        <row r="423">
          <cell r="BG423">
            <v>2344.583333333333</v>
          </cell>
          <cell r="BH423">
            <v>2344.583333333333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CO423">
            <v>0</v>
          </cell>
          <cell r="CR423">
            <v>0</v>
          </cell>
          <cell r="CS423">
            <v>0</v>
          </cell>
        </row>
        <row r="424">
          <cell r="BG424">
            <v>2344.583333333333</v>
          </cell>
          <cell r="BH424">
            <v>2344.583333333333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CO424">
            <v>0</v>
          </cell>
          <cell r="CR424">
            <v>0</v>
          </cell>
          <cell r="CS424">
            <v>0</v>
          </cell>
        </row>
        <row r="425">
          <cell r="BG425">
            <v>1563.0555555555552</v>
          </cell>
          <cell r="BH425">
            <v>1563.0555555555554</v>
          </cell>
          <cell r="BJ425">
            <v>2433.8966666666665</v>
          </cell>
          <cell r="BK425">
            <v>2572.4111111111115</v>
          </cell>
          <cell r="BL425">
            <v>2889.0155555555557</v>
          </cell>
          <cell r="BM425">
            <v>3363.9222222222224</v>
          </cell>
          <cell r="CO425">
            <v>3957.5555555555557</v>
          </cell>
          <cell r="CR425">
            <v>0</v>
          </cell>
          <cell r="CS425">
            <v>0</v>
          </cell>
        </row>
        <row r="426">
          <cell r="BG426">
            <v>586.1458333333333</v>
          </cell>
          <cell r="BH426">
            <v>586.1458333333333</v>
          </cell>
          <cell r="BJ426">
            <v>912.71125</v>
          </cell>
          <cell r="BK426">
            <v>964.6541666666667</v>
          </cell>
          <cell r="BL426">
            <v>1083.3808333333332</v>
          </cell>
          <cell r="BM426">
            <v>1261.4708333333333</v>
          </cell>
          <cell r="CO426">
            <v>1484.0833333333333</v>
          </cell>
          <cell r="CR426">
            <v>0</v>
          </cell>
          <cell r="CS426">
            <v>0</v>
          </cell>
        </row>
        <row r="427">
          <cell r="BG427">
            <v>1563.0555555555552</v>
          </cell>
          <cell r="BH427">
            <v>1563.0555555555554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CO427">
            <v>0</v>
          </cell>
          <cell r="CR427">
            <v>0</v>
          </cell>
          <cell r="CS427">
            <v>0</v>
          </cell>
        </row>
        <row r="428">
          <cell r="BG428">
            <v>2344.583333333333</v>
          </cell>
          <cell r="BH428">
            <v>2344.583333333333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CO428">
            <v>0</v>
          </cell>
          <cell r="CR428">
            <v>0</v>
          </cell>
          <cell r="CS428">
            <v>0</v>
          </cell>
        </row>
        <row r="429">
          <cell r="BG429" t="e">
            <v>#DIV/0!</v>
          </cell>
          <cell r="BH429" t="e">
            <v>#DIV/0!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CR429">
            <v>0</v>
          </cell>
          <cell r="CS429">
            <v>0</v>
          </cell>
        </row>
        <row r="430">
          <cell r="BG430">
            <v>5409.917555555557</v>
          </cell>
          <cell r="BH430">
            <v>5409.917555555557</v>
          </cell>
          <cell r="BJ430">
            <v>5412.943874666668</v>
          </cell>
          <cell r="BK430">
            <v>5720.997591111112</v>
          </cell>
          <cell r="BL430">
            <v>6425.120371555557</v>
          </cell>
          <cell r="BM430">
            <v>7481.304542222224</v>
          </cell>
          <cell r="CO430">
            <v>8801.534755555558</v>
          </cell>
          <cell r="CR430">
            <v>0</v>
          </cell>
          <cell r="CS430">
            <v>0</v>
          </cell>
        </row>
        <row r="431">
          <cell r="BG431">
            <v>78.15277777777777</v>
          </cell>
          <cell r="BH431">
            <v>78.15277777777777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CO431">
            <v>0</v>
          </cell>
          <cell r="CR431">
            <v>0</v>
          </cell>
          <cell r="CS431">
            <v>0</v>
          </cell>
        </row>
        <row r="432">
          <cell r="BG432">
            <v>78.15277777777777</v>
          </cell>
          <cell r="BH432">
            <v>78.15277777777777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CO432">
            <v>0</v>
          </cell>
          <cell r="CR432">
            <v>0</v>
          </cell>
          <cell r="CS432">
            <v>0</v>
          </cell>
        </row>
        <row r="433">
          <cell r="BG433" t="e">
            <v>#DIV/0!</v>
          </cell>
          <cell r="BH433" t="e">
            <v>#DIV/0!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CR433">
            <v>0</v>
          </cell>
          <cell r="CS433">
            <v>0</v>
          </cell>
        </row>
        <row r="434">
          <cell r="BG434">
            <v>77.910469625</v>
          </cell>
          <cell r="BH434">
            <v>77.910469625</v>
          </cell>
          <cell r="BJ434">
            <v>76.664170866</v>
          </cell>
          <cell r="BK434">
            <v>81.02717246000002</v>
          </cell>
          <cell r="BL434">
            <v>90.99974753200001</v>
          </cell>
          <cell r="BM434">
            <v>105.95861014000002</v>
          </cell>
          <cell r="CO434">
            <v>124.65718840000002</v>
          </cell>
          <cell r="CR434">
            <v>0</v>
          </cell>
          <cell r="CS434">
            <v>0</v>
          </cell>
        </row>
        <row r="435">
          <cell r="BG435">
            <v>72.34546962499999</v>
          </cell>
          <cell r="BH435">
            <v>72.34546962499999</v>
          </cell>
          <cell r="BJ435">
            <v>71.18821086599999</v>
          </cell>
          <cell r="BK435">
            <v>75.23957246</v>
          </cell>
          <cell r="BL435">
            <v>84.499827532</v>
          </cell>
          <cell r="BM435">
            <v>98.39021014</v>
          </cell>
          <cell r="CO435">
            <v>115.7531884</v>
          </cell>
          <cell r="CR435">
            <v>0</v>
          </cell>
          <cell r="CS435">
            <v>0</v>
          </cell>
        </row>
        <row r="436">
          <cell r="BG436">
            <v>389.550469625</v>
          </cell>
          <cell r="BH436">
            <v>389.55046962499995</v>
          </cell>
          <cell r="BJ436">
            <v>383.317930866</v>
          </cell>
          <cell r="BK436">
            <v>405.13277246</v>
          </cell>
          <cell r="BL436">
            <v>454.995267532</v>
          </cell>
          <cell r="BM436">
            <v>529.78901014</v>
          </cell>
          <cell r="CO436">
            <v>623.2811884</v>
          </cell>
          <cell r="CR436">
            <v>0</v>
          </cell>
          <cell r="CS436">
            <v>0</v>
          </cell>
        </row>
        <row r="437">
          <cell r="BJ437">
            <v>0</v>
          </cell>
          <cell r="BK437">
            <v>0</v>
          </cell>
          <cell r="BL437">
            <v>0</v>
          </cell>
          <cell r="CR437">
            <v>0</v>
          </cell>
          <cell r="CS437">
            <v>0</v>
          </cell>
        </row>
        <row r="438">
          <cell r="BJ438">
            <v>0</v>
          </cell>
          <cell r="BK438">
            <v>0</v>
          </cell>
          <cell r="BL438">
            <v>0</v>
          </cell>
          <cell r="CR438">
            <v>0</v>
          </cell>
          <cell r="CS438">
            <v>0</v>
          </cell>
        </row>
        <row r="439">
          <cell r="BJ439">
            <v>0</v>
          </cell>
          <cell r="BK439">
            <v>0</v>
          </cell>
          <cell r="BL439">
            <v>0</v>
          </cell>
          <cell r="CR439">
            <v>0</v>
          </cell>
          <cell r="CS439">
            <v>0</v>
          </cell>
        </row>
        <row r="440">
          <cell r="BG440">
            <v>100.170469625</v>
          </cell>
          <cell r="BH440">
            <v>100.17046962499998</v>
          </cell>
          <cell r="BJ440">
            <v>98.56801086600001</v>
          </cell>
          <cell r="BK440">
            <v>104.17757246000001</v>
          </cell>
          <cell r="BL440">
            <v>116.999427532</v>
          </cell>
          <cell r="BM440">
            <v>136.23221014</v>
          </cell>
          <cell r="CO440">
            <v>160.2731884</v>
          </cell>
          <cell r="CR440">
            <v>0</v>
          </cell>
          <cell r="CS440">
            <v>0</v>
          </cell>
        </row>
        <row r="441">
          <cell r="BG441">
            <v>166.950469625</v>
          </cell>
          <cell r="BH441">
            <v>166.950469625</v>
          </cell>
          <cell r="BJ441">
            <v>164.279530866</v>
          </cell>
          <cell r="BK441">
            <v>173.62877246</v>
          </cell>
          <cell r="BL441">
            <v>194.998467532</v>
          </cell>
          <cell r="BM441">
            <v>227.05301014</v>
          </cell>
          <cell r="CO441">
            <v>267.1211884</v>
          </cell>
          <cell r="CR441">
            <v>0</v>
          </cell>
          <cell r="CS441">
            <v>0</v>
          </cell>
        </row>
        <row r="442">
          <cell r="BG442">
            <v>12621.163888888888</v>
          </cell>
          <cell r="BH442">
            <v>12621.163888888888</v>
          </cell>
          <cell r="BJ442">
            <v>12643.187766666666</v>
          </cell>
          <cell r="BK442">
            <v>13362.71877777778</v>
          </cell>
          <cell r="BL442">
            <v>15007.361088888889</v>
          </cell>
          <cell r="BM442">
            <v>17474.324555555555</v>
          </cell>
          <cell r="CO442">
            <v>20558.02888888889</v>
          </cell>
          <cell r="CR442">
            <v>0</v>
          </cell>
          <cell r="CS442">
            <v>0</v>
          </cell>
        </row>
        <row r="443">
          <cell r="BG443">
            <v>293.515625</v>
          </cell>
          <cell r="BH443">
            <v>293.515625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CO443">
            <v>0</v>
          </cell>
          <cell r="CR443">
            <v>0</v>
          </cell>
          <cell r="CS443">
            <v>0</v>
          </cell>
        </row>
        <row r="444">
          <cell r="BG444">
            <v>391.35416666666663</v>
          </cell>
          <cell r="BH444">
            <v>391.35416666666663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CO444">
            <v>0</v>
          </cell>
          <cell r="CR444">
            <v>0</v>
          </cell>
          <cell r="CS444">
            <v>0</v>
          </cell>
        </row>
        <row r="445">
          <cell r="BG445">
            <v>782.7083333333333</v>
          </cell>
          <cell r="BH445">
            <v>782.7083333333333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CO445">
            <v>0</v>
          </cell>
          <cell r="CR445">
            <v>0</v>
          </cell>
          <cell r="CS445">
            <v>0</v>
          </cell>
        </row>
        <row r="446">
          <cell r="BG446" t="e">
            <v>#DIV/0!</v>
          </cell>
          <cell r="BH446" t="e">
            <v>#DIV/0!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</row>
        <row r="447">
          <cell r="BG447" t="e">
            <v>#DIV/0!</v>
          </cell>
          <cell r="BH447" t="e">
            <v>#DIV/0!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</row>
        <row r="448">
          <cell r="BG448" t="e">
            <v>#DIV/0!</v>
          </cell>
          <cell r="BH448" t="e">
            <v>#DIV/0!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</row>
        <row r="449">
          <cell r="BG449">
            <v>5865.752708333333</v>
          </cell>
          <cell r="BH449">
            <v>5865.752708333333</v>
          </cell>
          <cell r="BJ449">
            <v>6058.0552680625</v>
          </cell>
          <cell r="BK449">
            <v>6402.822641041666</v>
          </cell>
          <cell r="BL449">
            <v>7190.862350708332</v>
          </cell>
          <cell r="BM449">
            <v>8372.921915208333</v>
          </cell>
          <cell r="CO449">
            <v>9850.496370833333</v>
          </cell>
          <cell r="CR449">
            <v>0</v>
          </cell>
          <cell r="CS449">
            <v>0</v>
          </cell>
        </row>
        <row r="450">
          <cell r="BG450">
            <v>9418.007708333333</v>
          </cell>
          <cell r="BH450">
            <v>9418.007708333333</v>
          </cell>
          <cell r="BJ450">
            <v>9917.9151059375</v>
          </cell>
          <cell r="BK450">
            <v>10482.349298958332</v>
          </cell>
          <cell r="BL450">
            <v>11772.484597291666</v>
          </cell>
          <cell r="BM450">
            <v>13707.687544791665</v>
          </cell>
          <cell r="CO450">
            <v>16126.691229166665</v>
          </cell>
          <cell r="CR450">
            <v>0</v>
          </cell>
          <cell r="CS450">
            <v>0</v>
          </cell>
        </row>
        <row r="451">
          <cell r="BG451">
            <v>7244.5421354166665</v>
          </cell>
          <cell r="BH451">
            <v>7244.5421354166665</v>
          </cell>
          <cell r="BJ451">
            <v>7483.088476203125</v>
          </cell>
          <cell r="BK451">
            <v>7908.955300052083</v>
          </cell>
          <cell r="BL451">
            <v>8882.365183135416</v>
          </cell>
          <cell r="BM451">
            <v>10342.480007760416</v>
          </cell>
          <cell r="CO451">
            <v>12167.623538541666</v>
          </cell>
          <cell r="CR451">
            <v>0</v>
          </cell>
          <cell r="CS451">
            <v>0</v>
          </cell>
        </row>
        <row r="452">
          <cell r="BG452">
            <v>24098.503541666665</v>
          </cell>
          <cell r="BH452">
            <v>24098.503541666665</v>
          </cell>
          <cell r="BJ452">
            <v>24950.703906312498</v>
          </cell>
          <cell r="BK452">
            <v>26370.66266520833</v>
          </cell>
          <cell r="BL452">
            <v>29616.282685541664</v>
          </cell>
          <cell r="BM452">
            <v>34484.712716041664</v>
          </cell>
          <cell r="CO452">
            <v>40570.25025416666</v>
          </cell>
          <cell r="CR452">
            <v>0</v>
          </cell>
          <cell r="CS452">
            <v>0</v>
          </cell>
        </row>
        <row r="453">
          <cell r="BG453">
            <v>7600.649635416667</v>
          </cell>
          <cell r="BH453">
            <v>7600.649635416667</v>
          </cell>
          <cell r="BJ453">
            <v>7846.6386229531245</v>
          </cell>
          <cell r="BK453">
            <v>8293.195292552084</v>
          </cell>
          <cell r="BL453">
            <v>9313.896251635415</v>
          </cell>
          <cell r="BM453">
            <v>10844.947690260416</v>
          </cell>
          <cell r="CO453">
            <v>12758.761988541666</v>
          </cell>
          <cell r="CR453">
            <v>0</v>
          </cell>
          <cell r="CS453">
            <v>0</v>
          </cell>
        </row>
        <row r="454">
          <cell r="BG454">
            <v>10158.449635416666</v>
          </cell>
          <cell r="BH454">
            <v>10158.449635416666</v>
          </cell>
          <cell r="BJ454">
            <v>10520.896020320311</v>
          </cell>
          <cell r="BK454">
            <v>11119.646200338542</v>
          </cell>
          <cell r="BL454">
            <v>12488.218040380209</v>
          </cell>
          <cell r="BM454">
            <v>14541.075800442706</v>
          </cell>
          <cell r="CO454">
            <v>17107.148000520832</v>
          </cell>
          <cell r="CR454">
            <v>0</v>
          </cell>
          <cell r="CS454">
            <v>0</v>
          </cell>
        </row>
        <row r="455">
          <cell r="BG455">
            <v>10797.899635416667</v>
          </cell>
          <cell r="BH455">
            <v>10797.899635416667</v>
          </cell>
          <cell r="BJ455">
            <v>11177.64314282031</v>
          </cell>
          <cell r="BK455">
            <v>11813.76917533854</v>
          </cell>
          <cell r="BL455">
            <v>13267.771535380207</v>
          </cell>
          <cell r="BM455">
            <v>15448.775075442707</v>
          </cell>
          <cell r="CO455">
            <v>18175.02950052083</v>
          </cell>
          <cell r="CR455">
            <v>0</v>
          </cell>
          <cell r="CS455">
            <v>0</v>
          </cell>
        </row>
        <row r="456">
          <cell r="BG456">
            <v>9153.560916666667</v>
          </cell>
          <cell r="BH456">
            <v>9153.560916666667</v>
          </cell>
          <cell r="BJ456">
            <v>9461.796936281251</v>
          </cell>
          <cell r="BK456">
            <v>10000.2731846875</v>
          </cell>
          <cell r="BL456">
            <v>11231.0760381875</v>
          </cell>
          <cell r="BM456">
            <v>13077.2803184375</v>
          </cell>
          <cell r="CO456">
            <v>15385.03566875</v>
          </cell>
          <cell r="CR456">
            <v>0</v>
          </cell>
          <cell r="CS456">
            <v>0</v>
          </cell>
        </row>
        <row r="457">
          <cell r="BG457">
            <v>19722.353833333334</v>
          </cell>
          <cell r="BH457">
            <v>19722.353833333334</v>
          </cell>
          <cell r="BJ457">
            <v>20359.700544562496</v>
          </cell>
          <cell r="BK457">
            <v>21518.382689375</v>
          </cell>
          <cell r="BL457">
            <v>24166.799020374998</v>
          </cell>
          <cell r="BM457">
            <v>28139.423516875</v>
          </cell>
          <cell r="CO457">
            <v>33105.2041375</v>
          </cell>
          <cell r="CR457">
            <v>0</v>
          </cell>
          <cell r="CS457">
            <v>0</v>
          </cell>
        </row>
        <row r="458">
          <cell r="BG458">
            <v>13658.060916666667</v>
          </cell>
          <cell r="BH458">
            <v>13658.060916666667</v>
          </cell>
          <cell r="BJ458">
            <v>14032.73831128125</v>
          </cell>
          <cell r="BK458">
            <v>14831.3494346875</v>
          </cell>
          <cell r="BL458">
            <v>16656.746288187496</v>
          </cell>
          <cell r="BM458">
            <v>19394.8415684375</v>
          </cell>
          <cell r="CO458">
            <v>22817.460668749998</v>
          </cell>
          <cell r="CR458">
            <v>0</v>
          </cell>
          <cell r="CS458">
            <v>0</v>
          </cell>
        </row>
        <row r="459">
          <cell r="BG459">
            <v>25915.085833333334</v>
          </cell>
          <cell r="BH459">
            <v>25915.085833333334</v>
          </cell>
          <cell r="BJ459">
            <v>26643.775341562497</v>
          </cell>
          <cell r="BK459">
            <v>28160.087759374997</v>
          </cell>
          <cell r="BL459">
            <v>31625.944714374997</v>
          </cell>
          <cell r="BM459">
            <v>36824.730146874994</v>
          </cell>
          <cell r="CO459">
            <v>43323.2119375</v>
          </cell>
          <cell r="CR459">
            <v>0</v>
          </cell>
          <cell r="CS459">
            <v>0</v>
          </cell>
        </row>
        <row r="460">
          <cell r="BG460">
            <v>13951.133833333333</v>
          </cell>
          <cell r="BH460">
            <v>13951.133833333333</v>
          </cell>
          <cell r="BJ460">
            <v>14503.355049562499</v>
          </cell>
          <cell r="BK460">
            <v>15328.749239375</v>
          </cell>
          <cell r="BL460">
            <v>17215.364530374998</v>
          </cell>
          <cell r="BM460">
            <v>20045.287466874997</v>
          </cell>
          <cell r="CO460">
            <v>23582.691137499998</v>
          </cell>
          <cell r="CR460">
            <v>0</v>
          </cell>
          <cell r="CS460">
            <v>0</v>
          </cell>
        </row>
        <row r="461">
          <cell r="BG461">
            <v>18314.76583333334</v>
          </cell>
          <cell r="BH461">
            <v>18314.76583333334</v>
          </cell>
          <cell r="BJ461">
            <v>18931.350621562502</v>
          </cell>
          <cell r="BK461">
            <v>20008.744559375</v>
          </cell>
          <cell r="BL461">
            <v>22471.359274375005</v>
          </cell>
          <cell r="BM461">
            <v>26165.281346875003</v>
          </cell>
          <cell r="CO461">
            <v>30782.683937500005</v>
          </cell>
          <cell r="CR461">
            <v>0</v>
          </cell>
          <cell r="CS461">
            <v>0</v>
          </cell>
        </row>
        <row r="462">
          <cell r="BG462">
            <v>18548.195666666667</v>
          </cell>
          <cell r="BH462">
            <v>18548.195666666667</v>
          </cell>
          <cell r="BJ462">
            <v>18923.312036000003</v>
          </cell>
          <cell r="BK462">
            <v>20000.248493333333</v>
          </cell>
          <cell r="BL462">
            <v>22461.81753866667</v>
          </cell>
          <cell r="BM462">
            <v>26154.17110666667</v>
          </cell>
          <cell r="CO462">
            <v>30769.61306666667</v>
          </cell>
          <cell r="CR462">
            <v>0</v>
          </cell>
          <cell r="CS462">
            <v>0</v>
          </cell>
        </row>
        <row r="463">
          <cell r="BG463">
            <v>21926.843666666668</v>
          </cell>
          <cell r="BH463">
            <v>21926.843666666668</v>
          </cell>
          <cell r="BJ463">
            <v>22247.901668000002</v>
          </cell>
          <cell r="BK463">
            <v>23514.042413333336</v>
          </cell>
          <cell r="BL463">
            <v>26408.078402666666</v>
          </cell>
          <cell r="BM463">
            <v>30749.132386666668</v>
          </cell>
          <cell r="CO463">
            <v>36175.44986666667</v>
          </cell>
          <cell r="CR463">
            <v>0</v>
          </cell>
          <cell r="CS463">
            <v>0</v>
          </cell>
        </row>
        <row r="464">
          <cell r="BJ464">
            <v>0</v>
          </cell>
          <cell r="BK464">
            <v>0</v>
          </cell>
          <cell r="BL464">
            <v>0</v>
          </cell>
          <cell r="CR464">
            <v>0</v>
          </cell>
          <cell r="CS464">
            <v>0</v>
          </cell>
        </row>
        <row r="465">
          <cell r="BG465">
            <v>8714.988013888888</v>
          </cell>
          <cell r="BH465">
            <v>8714.988013888888</v>
          </cell>
          <cell r="BJ465">
            <v>9013.311810254167</v>
          </cell>
          <cell r="BK465">
            <v>9526.264514902778</v>
          </cell>
          <cell r="BL465">
            <v>10698.727839813888</v>
          </cell>
          <cell r="BM465">
            <v>12457.422827180553</v>
          </cell>
          <cell r="CO465">
            <v>14655.791561388887</v>
          </cell>
          <cell r="CR465">
            <v>0</v>
          </cell>
          <cell r="CS465">
            <v>0</v>
          </cell>
        </row>
        <row r="466">
          <cell r="BG466">
            <v>12623.01976388889</v>
          </cell>
          <cell r="BH466">
            <v>12623.01976388889</v>
          </cell>
          <cell r="BJ466">
            <v>13081.352878189584</v>
          </cell>
          <cell r="BK466">
            <v>13825.820115159724</v>
          </cell>
          <cell r="BL466">
            <v>15527.459513948612</v>
          </cell>
          <cell r="BM466">
            <v>18079.918612131944</v>
          </cell>
          <cell r="CO466">
            <v>21270.49248486111</v>
          </cell>
          <cell r="CR466">
            <v>0</v>
          </cell>
          <cell r="CS466">
            <v>0</v>
          </cell>
        </row>
        <row r="467">
          <cell r="BG467">
            <v>14497.242770833333</v>
          </cell>
          <cell r="BH467">
            <v>14497.242770833334</v>
          </cell>
          <cell r="BJ467">
            <v>14974.50596505625</v>
          </cell>
          <cell r="BK467">
            <v>15826.713621604167</v>
          </cell>
          <cell r="BL467">
            <v>17774.616836570833</v>
          </cell>
          <cell r="BM467">
            <v>20696.471659020834</v>
          </cell>
          <cell r="CO467">
            <v>24348.790187083334</v>
          </cell>
          <cell r="CR467">
            <v>0</v>
          </cell>
          <cell r="CS467">
            <v>0</v>
          </cell>
        </row>
        <row r="468">
          <cell r="BG468">
            <v>11898.412116666666</v>
          </cell>
          <cell r="BH468">
            <v>11898.412116666666</v>
          </cell>
          <cell r="BJ468">
            <v>12321.3597502175</v>
          </cell>
          <cell r="BK468">
            <v>13022.575345758334</v>
          </cell>
          <cell r="BL468">
            <v>14625.353849851666</v>
          </cell>
          <cell r="BM468">
            <v>17029.521605991667</v>
          </cell>
          <cell r="CO468">
            <v>20034.731301166667</v>
          </cell>
          <cell r="CR468">
            <v>0</v>
          </cell>
          <cell r="CS468">
            <v>0</v>
          </cell>
        </row>
        <row r="469">
          <cell r="BG469">
            <v>14459.436688888887</v>
          </cell>
          <cell r="BH469">
            <v>14459.436688888887</v>
          </cell>
          <cell r="BJ469">
            <v>14994.000009436666</v>
          </cell>
          <cell r="BK469">
            <v>15847.317083144444</v>
          </cell>
          <cell r="BL469">
            <v>17797.75610876222</v>
          </cell>
          <cell r="BM469">
            <v>20723.41464718889</v>
          </cell>
          <cell r="CO469">
            <v>24380.48782022222</v>
          </cell>
          <cell r="CR469">
            <v>0</v>
          </cell>
          <cell r="CS469">
            <v>0</v>
          </cell>
        </row>
        <row r="470">
          <cell r="BG470">
            <v>18858.26477777778</v>
          </cell>
          <cell r="BH470">
            <v>18858.26477777778</v>
          </cell>
          <cell r="BJ470">
            <v>19484.763605383334</v>
          </cell>
          <cell r="BK470">
            <v>20593.652591055557</v>
          </cell>
          <cell r="BL470">
            <v>23128.255986877775</v>
          </cell>
          <cell r="BM470">
            <v>26930.16108061111</v>
          </cell>
          <cell r="CO470">
            <v>31682.542447777778</v>
          </cell>
          <cell r="CR470">
            <v>0</v>
          </cell>
          <cell r="CS470">
            <v>0</v>
          </cell>
        </row>
        <row r="471">
          <cell r="BG471">
            <v>21888.031377777774</v>
          </cell>
          <cell r="BH471">
            <v>21888.031377777774</v>
          </cell>
          <cell r="BJ471">
            <v>22810.213421073327</v>
          </cell>
          <cell r="BK471">
            <v>24108.355648288885</v>
          </cell>
          <cell r="BL471">
            <v>27075.53788192444</v>
          </cell>
          <cell r="BM471">
            <v>31526.31123237777</v>
          </cell>
          <cell r="CO471">
            <v>37089.77792044444</v>
          </cell>
          <cell r="CR471">
            <v>0</v>
          </cell>
          <cell r="CS471">
            <v>0</v>
          </cell>
        </row>
        <row r="472">
          <cell r="BG472">
            <v>19072.855377777774</v>
          </cell>
          <cell r="BH472">
            <v>19072.855377777774</v>
          </cell>
          <cell r="BJ472">
            <v>19936.20024267333</v>
          </cell>
          <cell r="BK472">
            <v>21070.780744288888</v>
          </cell>
          <cell r="BL472">
            <v>23664.10760512444</v>
          </cell>
          <cell r="BM472">
            <v>27554.097896377774</v>
          </cell>
          <cell r="CO472">
            <v>32416.585760444443</v>
          </cell>
          <cell r="CR472">
            <v>0</v>
          </cell>
          <cell r="CS472">
            <v>0</v>
          </cell>
        </row>
        <row r="473">
          <cell r="BJ473">
            <v>0</v>
          </cell>
          <cell r="BK473">
            <v>0</v>
          </cell>
          <cell r="BL473">
            <v>0</v>
          </cell>
          <cell r="CR473">
            <v>0</v>
          </cell>
          <cell r="CS473">
            <v>0</v>
          </cell>
        </row>
        <row r="474">
          <cell r="BJ474">
            <v>0</v>
          </cell>
          <cell r="BK474">
            <v>0</v>
          </cell>
          <cell r="BL474">
            <v>0</v>
          </cell>
          <cell r="CR474">
            <v>0</v>
          </cell>
          <cell r="CS474">
            <v>0</v>
          </cell>
        </row>
        <row r="475">
          <cell r="BG475">
            <v>343.20015630555554</v>
          </cell>
          <cell r="BH475">
            <v>343.2001563055556</v>
          </cell>
          <cell r="BJ475">
            <v>337.70904338966676</v>
          </cell>
          <cell r="BK475">
            <v>356.9282572411112</v>
          </cell>
          <cell r="BL475">
            <v>400.85788890155567</v>
          </cell>
          <cell r="BM475">
            <v>466.75233639222233</v>
          </cell>
          <cell r="CO475">
            <v>549.1203957555557</v>
          </cell>
          <cell r="CR475">
            <v>0</v>
          </cell>
          <cell r="CS475">
            <v>0</v>
          </cell>
        </row>
        <row r="476">
          <cell r="BJ476">
            <v>0</v>
          </cell>
          <cell r="BK476">
            <v>0</v>
          </cell>
          <cell r="BL476">
            <v>0</v>
          </cell>
          <cell r="CR476">
            <v>0</v>
          </cell>
          <cell r="CS476">
            <v>0</v>
          </cell>
        </row>
        <row r="477">
          <cell r="BJ477">
            <v>0</v>
          </cell>
          <cell r="BK477">
            <v>0</v>
          </cell>
          <cell r="BL477">
            <v>0</v>
          </cell>
          <cell r="CR477">
            <v>0</v>
          </cell>
          <cell r="CS477">
            <v>0</v>
          </cell>
        </row>
        <row r="478">
          <cell r="BJ478">
            <v>0</v>
          </cell>
          <cell r="BK478">
            <v>0</v>
          </cell>
          <cell r="BL478">
            <v>0</v>
          </cell>
          <cell r="CR478">
            <v>0</v>
          </cell>
          <cell r="CS478">
            <v>0</v>
          </cell>
        </row>
        <row r="479">
          <cell r="BG479">
            <v>724.0386197916667</v>
          </cell>
          <cell r="BH479">
            <v>724.0386197916667</v>
          </cell>
          <cell r="BJ479">
            <v>759.4809586328125</v>
          </cell>
          <cell r="BK479">
            <v>802.7034522135417</v>
          </cell>
          <cell r="BL479">
            <v>901.4977232552084</v>
          </cell>
          <cell r="BM479">
            <v>1049.6891298177084</v>
          </cell>
          <cell r="CO479">
            <v>1234.9283880208334</v>
          </cell>
          <cell r="CR479">
            <v>0</v>
          </cell>
          <cell r="CS479">
            <v>0</v>
          </cell>
        </row>
        <row r="480">
          <cell r="BG480">
            <v>792.8282682291667</v>
          </cell>
          <cell r="BH480">
            <v>792.8282682291667</v>
          </cell>
          <cell r="BJ480">
            <v>833.0067671289063</v>
          </cell>
          <cell r="BK480">
            <v>880.4136563151042</v>
          </cell>
          <cell r="BL480">
            <v>988.7722601692708</v>
          </cell>
          <cell r="BM480">
            <v>1151.3101659505207</v>
          </cell>
          <cell r="CO480">
            <v>1354.4825481770833</v>
          </cell>
          <cell r="CR480">
            <v>0</v>
          </cell>
          <cell r="CS480">
            <v>0</v>
          </cell>
        </row>
        <row r="481">
          <cell r="BG481">
            <v>1053.3822395833333</v>
          </cell>
          <cell r="BH481">
            <v>1053.3822395833333</v>
          </cell>
          <cell r="BJ481">
            <v>1106.3082947656249</v>
          </cell>
          <cell r="BK481">
            <v>1169.268929427083</v>
          </cell>
          <cell r="BL481">
            <v>1313.1789515104165</v>
          </cell>
          <cell r="BM481">
            <v>1529.0439846354163</v>
          </cell>
          <cell r="CO481">
            <v>1798.8752760416664</v>
          </cell>
          <cell r="CR481">
            <v>0</v>
          </cell>
          <cell r="CS481">
            <v>0</v>
          </cell>
        </row>
        <row r="482">
          <cell r="BG482">
            <v>1200.2267708333334</v>
          </cell>
          <cell r="BH482">
            <v>1200.2267708333334</v>
          </cell>
          <cell r="BJ482">
            <v>1261.97589359375</v>
          </cell>
          <cell r="BK482">
            <v>1333.7956598958335</v>
          </cell>
          <cell r="BL482">
            <v>1497.9551257291669</v>
          </cell>
          <cell r="BM482">
            <v>1744.1943244791667</v>
          </cell>
          <cell r="CO482">
            <v>2051.993322916667</v>
          </cell>
          <cell r="CR482">
            <v>0</v>
          </cell>
          <cell r="CS482">
            <v>0</v>
          </cell>
        </row>
        <row r="483">
          <cell r="BJ483">
            <v>0</v>
          </cell>
          <cell r="BK483">
            <v>0</v>
          </cell>
          <cell r="BL483">
            <v>0</v>
          </cell>
          <cell r="CR483">
            <v>0</v>
          </cell>
          <cell r="CS483">
            <v>0</v>
          </cell>
        </row>
        <row r="484">
          <cell r="BG484" t="e">
            <v>#DIV/0!</v>
          </cell>
          <cell r="BH484" t="e">
            <v>#DIV/0!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CO484">
            <v>0</v>
          </cell>
          <cell r="CR484">
            <v>0</v>
          </cell>
          <cell r="CS484">
            <v>0</v>
          </cell>
        </row>
        <row r="485">
          <cell r="BJ485">
            <v>0</v>
          </cell>
          <cell r="BK485">
            <v>0</v>
          </cell>
          <cell r="BL485">
            <v>0</v>
          </cell>
          <cell r="CR485">
            <v>0</v>
          </cell>
          <cell r="CS485">
            <v>0</v>
          </cell>
        </row>
        <row r="486">
          <cell r="BG486">
            <v>850.3508229166667</v>
          </cell>
          <cell r="BH486">
            <v>850.3508229166669</v>
          </cell>
          <cell r="BJ486">
            <v>893.5035382890626</v>
          </cell>
          <cell r="BK486">
            <v>944.3533331510419</v>
          </cell>
          <cell r="BL486">
            <v>1060.5814356927085</v>
          </cell>
          <cell r="BM486">
            <v>1234.9235895052086</v>
          </cell>
          <cell r="CO486">
            <v>1452.8512817708336</v>
          </cell>
          <cell r="CR486">
            <v>0</v>
          </cell>
          <cell r="CS486">
            <v>0</v>
          </cell>
        </row>
        <row r="487">
          <cell r="BG487">
            <v>1354.9632083333331</v>
          </cell>
          <cell r="BH487">
            <v>1354.9632083333331</v>
          </cell>
          <cell r="BJ487">
            <v>1424.4667194687497</v>
          </cell>
          <cell r="BK487">
            <v>1505.533931145833</v>
          </cell>
          <cell r="BL487">
            <v>1690.8304149791663</v>
          </cell>
          <cell r="BM487">
            <v>1968.7751407291662</v>
          </cell>
          <cell r="CO487">
            <v>2316.206047916666</v>
          </cell>
          <cell r="CR487">
            <v>0</v>
          </cell>
          <cell r="CS487">
            <v>0</v>
          </cell>
        </row>
        <row r="488">
          <cell r="BG488">
            <v>1653.4806666666666</v>
          </cell>
          <cell r="BH488">
            <v>1653.4806666666666</v>
          </cell>
          <cell r="BJ488">
            <v>1740.1361244999998</v>
          </cell>
          <cell r="BK488">
            <v>1839.1682616666667</v>
          </cell>
          <cell r="BL488">
            <v>2065.5274323333333</v>
          </cell>
          <cell r="BM488">
            <v>2405.0661883333332</v>
          </cell>
          <cell r="CO488">
            <v>2829.489633333333</v>
          </cell>
          <cell r="CR488">
            <v>0</v>
          </cell>
          <cell r="CS488">
            <v>0</v>
          </cell>
        </row>
        <row r="489">
          <cell r="BG489">
            <v>3982.4596666666666</v>
          </cell>
          <cell r="BH489">
            <v>3982.4596666666666</v>
          </cell>
          <cell r="BJ489">
            <v>4192.21680025</v>
          </cell>
          <cell r="BK489">
            <v>4430.798244166666</v>
          </cell>
          <cell r="BL489">
            <v>4976.127258833333</v>
          </cell>
          <cell r="BM489">
            <v>5794.120780833333</v>
          </cell>
          <cell r="CO489">
            <v>6816.612683333333</v>
          </cell>
          <cell r="CR489">
            <v>0</v>
          </cell>
          <cell r="CS489">
            <v>0</v>
          </cell>
        </row>
        <row r="490">
          <cell r="BG490">
            <v>850.3508229166667</v>
          </cell>
          <cell r="BH490">
            <v>850.3508229166669</v>
          </cell>
          <cell r="BJ490">
            <v>893.5035382890626</v>
          </cell>
          <cell r="BK490">
            <v>944.3533331510419</v>
          </cell>
          <cell r="BL490">
            <v>1060.5814356927085</v>
          </cell>
          <cell r="BM490">
            <v>1234.9235895052086</v>
          </cell>
          <cell r="CO490">
            <v>1452.8512817708336</v>
          </cell>
          <cell r="CR490">
            <v>0</v>
          </cell>
          <cell r="CS490">
            <v>0</v>
          </cell>
        </row>
        <row r="491">
          <cell r="BJ491">
            <v>0</v>
          </cell>
          <cell r="BK491">
            <v>0</v>
          </cell>
          <cell r="BL491">
            <v>0</v>
          </cell>
          <cell r="CR491">
            <v>0</v>
          </cell>
          <cell r="CS491">
            <v>0</v>
          </cell>
        </row>
        <row r="492">
          <cell r="BG492">
            <v>1486.1476666666667</v>
          </cell>
          <cell r="BH492">
            <v>1486.1476666666667</v>
          </cell>
          <cell r="BJ492">
            <v>1535.783704125</v>
          </cell>
          <cell r="BK492">
            <v>1623.18602875</v>
          </cell>
          <cell r="BL492">
            <v>1822.9627707500001</v>
          </cell>
          <cell r="BM492">
            <v>2122.62788375</v>
          </cell>
          <cell r="CO492">
            <v>2497.209275</v>
          </cell>
          <cell r="CR492">
            <v>0</v>
          </cell>
          <cell r="CS492">
            <v>0</v>
          </cell>
        </row>
        <row r="493">
          <cell r="BG493">
            <v>1949.997851851852</v>
          </cell>
          <cell r="BH493">
            <v>1949.997851851852</v>
          </cell>
          <cell r="BJ493">
            <v>2009.5551639166667</v>
          </cell>
          <cell r="BK493">
            <v>2123.9200919444447</v>
          </cell>
          <cell r="BL493">
            <v>2385.325641722222</v>
          </cell>
          <cell r="BM493">
            <v>2777.4339663888886</v>
          </cell>
          <cell r="CO493">
            <v>3267.5693722222222</v>
          </cell>
          <cell r="CR493">
            <v>0</v>
          </cell>
          <cell r="CS493">
            <v>0</v>
          </cell>
        </row>
        <row r="494">
          <cell r="BG494">
            <v>2351.8145833333333</v>
          </cell>
          <cell r="BH494">
            <v>2351.8145833333333</v>
          </cell>
          <cell r="BJ494">
            <v>2421.14804765625</v>
          </cell>
          <cell r="BK494">
            <v>2558.9369609375</v>
          </cell>
          <cell r="BL494">
            <v>2873.8830484375</v>
          </cell>
          <cell r="BM494">
            <v>3346.3021796875</v>
          </cell>
          <cell r="CO494">
            <v>3936.82609375</v>
          </cell>
          <cell r="CR494">
            <v>0</v>
          </cell>
          <cell r="CS494">
            <v>0</v>
          </cell>
        </row>
        <row r="495">
          <cell r="BJ495">
            <v>0</v>
          </cell>
          <cell r="BK495">
            <v>0</v>
          </cell>
          <cell r="BL495">
            <v>0</v>
          </cell>
          <cell r="CR495">
            <v>0</v>
          </cell>
          <cell r="CS495">
            <v>0</v>
          </cell>
        </row>
        <row r="496">
          <cell r="BG496">
            <v>3271.2785833333332</v>
          </cell>
          <cell r="BH496">
            <v>3271.2785833333332</v>
          </cell>
          <cell r="BJ496">
            <v>3455.8157823125</v>
          </cell>
          <cell r="BK496">
            <v>3652.4882252083335</v>
          </cell>
          <cell r="BL496">
            <v>4102.025237541667</v>
          </cell>
          <cell r="BM496">
            <v>4776.330756041667</v>
          </cell>
          <cell r="CO496">
            <v>5619.212654166667</v>
          </cell>
          <cell r="CR496">
            <v>0</v>
          </cell>
          <cell r="CS496">
            <v>0</v>
          </cell>
        </row>
        <row r="497">
          <cell r="BG497">
            <v>2207.959666666667</v>
          </cell>
          <cell r="BH497">
            <v>2207.959666666667</v>
          </cell>
          <cell r="BJ497">
            <v>2336.9770502500005</v>
          </cell>
          <cell r="BK497">
            <v>2469.975744166667</v>
          </cell>
          <cell r="BL497">
            <v>2773.9727588333335</v>
          </cell>
          <cell r="BM497">
            <v>3229.968280833334</v>
          </cell>
          <cell r="CO497">
            <v>3799.962683333334</v>
          </cell>
          <cell r="CR497">
            <v>0</v>
          </cell>
          <cell r="CS497">
            <v>0</v>
          </cell>
        </row>
        <row r="498">
          <cell r="BG498">
            <v>4316.221805555556</v>
          </cell>
          <cell r="BH498">
            <v>4316.221805555556</v>
          </cell>
          <cell r="BJ498">
            <v>4560.201928958333</v>
          </cell>
          <cell r="BK498">
            <v>4819.725615972222</v>
          </cell>
          <cell r="BL498">
            <v>5412.922614861111</v>
          </cell>
          <cell r="BM498">
            <v>6302.7181131944435</v>
          </cell>
          <cell r="CO498">
            <v>7414.962486111111</v>
          </cell>
          <cell r="CR498">
            <v>0</v>
          </cell>
          <cell r="CS498">
            <v>0</v>
          </cell>
        </row>
        <row r="499">
          <cell r="BG499">
            <v>2830.4412037037036</v>
          </cell>
          <cell r="BH499">
            <v>2830.441203703703</v>
          </cell>
          <cell r="BJ499">
            <v>2990.954299305555</v>
          </cell>
          <cell r="BK499">
            <v>3161.171210648148</v>
          </cell>
          <cell r="BL499">
            <v>3550.2384365740736</v>
          </cell>
          <cell r="BM499">
            <v>4133.839275462962</v>
          </cell>
          <cell r="CO499">
            <v>4863.340324074074</v>
          </cell>
          <cell r="CR499">
            <v>0</v>
          </cell>
          <cell r="CS499">
            <v>0</v>
          </cell>
        </row>
        <row r="500">
          <cell r="BG500">
            <v>3024.7795833333334</v>
          </cell>
          <cell r="BH500">
            <v>3024.779583333334</v>
          </cell>
          <cell r="BJ500">
            <v>3190.9622731250006</v>
          </cell>
          <cell r="BK500">
            <v>3372.561752083334</v>
          </cell>
          <cell r="BL500">
            <v>3787.6462754166673</v>
          </cell>
          <cell r="BM500">
            <v>4410.273060416667</v>
          </cell>
          <cell r="CO500">
            <v>5188.556541666668</v>
          </cell>
          <cell r="CR500">
            <v>0</v>
          </cell>
          <cell r="CS500">
            <v>0</v>
          </cell>
        </row>
        <row r="501">
          <cell r="BG501">
            <v>3302.213854166667</v>
          </cell>
          <cell r="BH501">
            <v>3302.213854166667</v>
          </cell>
          <cell r="BJ501">
            <v>3488.1586079687504</v>
          </cell>
          <cell r="BK501">
            <v>3686.671699479167</v>
          </cell>
          <cell r="BL501">
            <v>4140.415908645833</v>
          </cell>
          <cell r="BM501">
            <v>4821.032222395834</v>
          </cell>
          <cell r="CO501">
            <v>5671.802614583334</v>
          </cell>
          <cell r="CR501">
            <v>0</v>
          </cell>
          <cell r="CS501">
            <v>0</v>
          </cell>
        </row>
        <row r="502">
          <cell r="BG502">
            <v>3500.6638541666666</v>
          </cell>
          <cell r="BH502">
            <v>3500.663854166667</v>
          </cell>
          <cell r="BJ502">
            <v>3695.63808296875</v>
          </cell>
          <cell r="BK502">
            <v>3905.9589494791667</v>
          </cell>
          <cell r="BL502">
            <v>4386.692358645833</v>
          </cell>
          <cell r="BM502">
            <v>5107.792472395833</v>
          </cell>
          <cell r="CO502">
            <v>6009.1676145833335</v>
          </cell>
          <cell r="CR502">
            <v>0</v>
          </cell>
          <cell r="CS502">
            <v>0</v>
          </cell>
        </row>
        <row r="503">
          <cell r="BG503">
            <v>4192.612006172839</v>
          </cell>
          <cell r="BH503">
            <v>4192.612006172839</v>
          </cell>
          <cell r="BJ503">
            <v>4436.255887175926</v>
          </cell>
          <cell r="BK503">
            <v>4688.72573441358</v>
          </cell>
          <cell r="BL503">
            <v>5265.79967095679</v>
          </cell>
          <cell r="BM503">
            <v>6131.410575771604</v>
          </cell>
          <cell r="CO503">
            <v>7213.424206790123</v>
          </cell>
          <cell r="CR503">
            <v>0</v>
          </cell>
          <cell r="CS503">
            <v>0</v>
          </cell>
        </row>
        <row r="504">
          <cell r="BG504" t="e">
            <v>#DIV/0!</v>
          </cell>
          <cell r="BH504" t="e">
            <v>#DIV/0!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CR504">
            <v>0</v>
          </cell>
          <cell r="CS504">
            <v>0</v>
          </cell>
        </row>
        <row r="505">
          <cell r="BG505">
            <v>3135.9666666666667</v>
          </cell>
          <cell r="BH505">
            <v>3135.9666666666667</v>
          </cell>
          <cell r="BJ505">
            <v>3193.2932</v>
          </cell>
          <cell r="BK505">
            <v>3375.025333333334</v>
          </cell>
          <cell r="BL505">
            <v>3790.413066666667</v>
          </cell>
          <cell r="BM505">
            <v>4413.494666666667</v>
          </cell>
          <cell r="CO505">
            <v>5192.346666666667</v>
          </cell>
          <cell r="CR505">
            <v>0</v>
          </cell>
          <cell r="CS505">
            <v>0</v>
          </cell>
        </row>
        <row r="506">
          <cell r="BG506">
            <v>4614.534666666666</v>
          </cell>
          <cell r="BH506">
            <v>4614.534666666666</v>
          </cell>
          <cell r="BJ506">
            <v>4648.204111999999</v>
          </cell>
          <cell r="BK506">
            <v>4912.736053333334</v>
          </cell>
          <cell r="BL506">
            <v>5517.380490666666</v>
          </cell>
          <cell r="BM506">
            <v>6424.347146666667</v>
          </cell>
          <cell r="CO506">
            <v>7558.055466666667</v>
          </cell>
          <cell r="CR506">
            <v>0</v>
          </cell>
          <cell r="CS506">
            <v>0</v>
          </cell>
        </row>
        <row r="507">
          <cell r="BG507">
            <v>312.6111111111111</v>
          </cell>
          <cell r="BH507">
            <v>312.6111111111111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CR507">
            <v>0</v>
          </cell>
          <cell r="CS507">
            <v>0</v>
          </cell>
        </row>
        <row r="508">
          <cell r="BG508">
            <v>312.6111111111111</v>
          </cell>
          <cell r="BH508">
            <v>312.6111111111111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CR508">
            <v>0</v>
          </cell>
          <cell r="CS508">
            <v>0</v>
          </cell>
        </row>
        <row r="509">
          <cell r="BG509">
            <v>312.6111111111111</v>
          </cell>
          <cell r="BH509">
            <v>312.6111111111111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CR509">
            <v>0</v>
          </cell>
          <cell r="CS509">
            <v>0</v>
          </cell>
        </row>
        <row r="510">
          <cell r="BG510">
            <v>312.6111111111111</v>
          </cell>
          <cell r="BH510">
            <v>312.6111111111111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CR510">
            <v>0</v>
          </cell>
          <cell r="CS510">
            <v>0</v>
          </cell>
        </row>
        <row r="511">
          <cell r="BG511">
            <v>312.6111111111111</v>
          </cell>
          <cell r="BH511">
            <v>312.6111111111111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CR511">
            <v>0</v>
          </cell>
          <cell r="CS511">
            <v>0</v>
          </cell>
        </row>
        <row r="512">
          <cell r="BG512">
            <v>312.6111111111111</v>
          </cell>
          <cell r="BH512">
            <v>312.6111111111111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CR512">
            <v>0</v>
          </cell>
          <cell r="CS512">
            <v>0</v>
          </cell>
        </row>
        <row r="513">
          <cell r="BG513">
            <v>390.7638888888888</v>
          </cell>
          <cell r="BH513">
            <v>390.76388888888886</v>
          </cell>
          <cell r="BJ513">
            <v>608.4741666666666</v>
          </cell>
          <cell r="BK513">
            <v>643.1027777777779</v>
          </cell>
          <cell r="BL513">
            <v>722.2538888888889</v>
          </cell>
          <cell r="BM513">
            <v>840.9805555555556</v>
          </cell>
          <cell r="CO513">
            <v>989.3888888888889</v>
          </cell>
          <cell r="CR513">
            <v>0</v>
          </cell>
          <cell r="CS513">
            <v>0</v>
          </cell>
        </row>
        <row r="514">
          <cell r="BG514">
            <v>390.7638888888888</v>
          </cell>
          <cell r="BH514">
            <v>390.76388888888886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CR514">
            <v>0</v>
          </cell>
          <cell r="CS514">
            <v>0</v>
          </cell>
        </row>
        <row r="515">
          <cell r="BG515">
            <v>781.5277777777776</v>
          </cell>
          <cell r="BH515">
            <v>781.5277777777777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CO515">
            <v>0</v>
          </cell>
          <cell r="CR515">
            <v>0</v>
          </cell>
          <cell r="CS515">
            <v>0</v>
          </cell>
        </row>
        <row r="516">
          <cell r="BG516">
            <v>781.5277777777776</v>
          </cell>
          <cell r="BH516">
            <v>781.5277777777777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CO516">
            <v>0</v>
          </cell>
          <cell r="CR516">
            <v>0</v>
          </cell>
          <cell r="CS516">
            <v>0</v>
          </cell>
        </row>
        <row r="517">
          <cell r="BG517">
            <v>390.7638888888888</v>
          </cell>
          <cell r="BH517">
            <v>390.76388888888886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CO517">
            <v>0</v>
          </cell>
          <cell r="CR517">
            <v>0</v>
          </cell>
          <cell r="CS517">
            <v>0</v>
          </cell>
        </row>
        <row r="518">
          <cell r="BG518" t="e">
            <v>#DIV/0!</v>
          </cell>
          <cell r="BH518" t="e">
            <v>#DIV/0!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</row>
        <row r="519">
          <cell r="BG519">
            <v>2854.8731666666667</v>
          </cell>
          <cell r="BH519">
            <v>2854.8731666666663</v>
          </cell>
          <cell r="BJ519">
            <v>2930.3161449874997</v>
          </cell>
          <cell r="BK519">
            <v>3097.0821044583327</v>
          </cell>
          <cell r="BL519">
            <v>3478.261440391666</v>
          </cell>
          <cell r="BM519">
            <v>4050.030444291666</v>
          </cell>
          <cell r="CO519">
            <v>4764.741699166666</v>
          </cell>
        </row>
        <row r="520">
          <cell r="BG520">
            <v>3364.112190476191</v>
          </cell>
          <cell r="BH520">
            <v>3364.112190476191</v>
          </cell>
          <cell r="BJ520">
            <v>3450.5811671285715</v>
          </cell>
          <cell r="BK520">
            <v>3646.955705095238</v>
          </cell>
          <cell r="BL520">
            <v>4095.8117918761905</v>
          </cell>
          <cell r="BM520">
            <v>4769.095922047619</v>
          </cell>
          <cell r="CO520">
            <v>5610.701084761905</v>
          </cell>
        </row>
        <row r="521">
          <cell r="BG521">
            <v>2514.522583333333</v>
          </cell>
          <cell r="BH521">
            <v>2514.522583333333</v>
          </cell>
          <cell r="BJ521">
            <v>2586.255990656249</v>
          </cell>
          <cell r="BK521">
            <v>2733.4412909374996</v>
          </cell>
          <cell r="BL521">
            <v>3069.8648344374997</v>
          </cell>
          <cell r="BM521">
            <v>3574.5001496874993</v>
          </cell>
          <cell r="CO521">
            <v>4205.294293749999</v>
          </cell>
        </row>
        <row r="522">
          <cell r="BG522">
            <v>2881.0720952380952</v>
          </cell>
          <cell r="BH522">
            <v>2881.0720952380957</v>
          </cell>
          <cell r="BJ522">
            <v>2963.161279178571</v>
          </cell>
          <cell r="BK522">
            <v>3131.7964739285712</v>
          </cell>
          <cell r="BL522">
            <v>3517.248347642857</v>
          </cell>
          <cell r="BM522">
            <v>4095.4261582142854</v>
          </cell>
          <cell r="CO522">
            <v>4818.148421428571</v>
          </cell>
        </row>
        <row r="523">
          <cell r="BG523">
            <v>3213.0491666666667</v>
          </cell>
          <cell r="BH523">
            <v>3213.0491666666667</v>
          </cell>
          <cell r="BJ523">
            <v>3289.3696761875</v>
          </cell>
          <cell r="BK523">
            <v>3476.5695764583334</v>
          </cell>
          <cell r="BL523">
            <v>3904.4550627916665</v>
          </cell>
          <cell r="BM523">
            <v>4546.283292291667</v>
          </cell>
          <cell r="CO523">
            <v>5348.5685791666665</v>
          </cell>
        </row>
        <row r="524">
          <cell r="BG524">
            <v>3856.6041904761905</v>
          </cell>
          <cell r="BH524">
            <v>3856.6041904761905</v>
          </cell>
          <cell r="BJ524">
            <v>3944.2797725285714</v>
          </cell>
          <cell r="BK524">
            <v>4168.750979095238</v>
          </cell>
          <cell r="BL524">
            <v>4681.828022676191</v>
          </cell>
          <cell r="BM524">
            <v>5451.4435880476185</v>
          </cell>
          <cell r="CO524">
            <v>6413.463044761905</v>
          </cell>
        </row>
        <row r="525">
          <cell r="BG525">
            <v>4983.548190476191</v>
          </cell>
          <cell r="BH525">
            <v>4983.548190476191</v>
          </cell>
          <cell r="BJ525">
            <v>5105.113526342857</v>
          </cell>
          <cell r="BK525">
            <v>5395.64844247619</v>
          </cell>
          <cell r="BL525">
            <v>6059.728250780951</v>
          </cell>
          <cell r="BM525">
            <v>7055.847963238094</v>
          </cell>
          <cell r="CO525">
            <v>8300.997603809523</v>
          </cell>
        </row>
        <row r="526">
          <cell r="BG526" t="e">
            <v>#DIV/0!</v>
          </cell>
          <cell r="BH526" t="e">
            <v>#DIV/0!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CR526">
            <v>0</v>
          </cell>
          <cell r="CS526">
            <v>0</v>
          </cell>
        </row>
        <row r="527">
          <cell r="BG527" t="e">
            <v>#DIV/0!</v>
          </cell>
          <cell r="BH527" t="e">
            <v>#DIV/0!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CR527">
            <v>0</v>
          </cell>
          <cell r="CS527">
            <v>0</v>
          </cell>
        </row>
        <row r="528">
          <cell r="BG528">
            <v>4.5533682083333336</v>
          </cell>
          <cell r="BH528">
            <v>4.5533682083333336</v>
          </cell>
          <cell r="BJ528">
            <v>4.76057501703125</v>
          </cell>
          <cell r="BK528">
            <v>5.031502050520833</v>
          </cell>
          <cell r="BL528">
            <v>5.650763841354166</v>
          </cell>
          <cell r="BM528">
            <v>6.579656527604167</v>
          </cell>
          <cell r="CO528">
            <v>7.740772385416667</v>
          </cell>
          <cell r="CR528">
            <v>0</v>
          </cell>
          <cell r="CS528">
            <v>0</v>
          </cell>
        </row>
        <row r="529">
          <cell r="BG529">
            <v>45.53329320833333</v>
          </cell>
          <cell r="BH529">
            <v>45.53329320833333</v>
          </cell>
          <cell r="BJ529">
            <v>47.60508660453124</v>
          </cell>
          <cell r="BK529">
            <v>50.31431917552082</v>
          </cell>
          <cell r="BL529">
            <v>56.506850766354155</v>
          </cell>
          <cell r="BM529">
            <v>65.79564815260416</v>
          </cell>
          <cell r="CO529">
            <v>77.40664488541665</v>
          </cell>
          <cell r="CR529">
            <v>0</v>
          </cell>
          <cell r="CS529">
            <v>0</v>
          </cell>
        </row>
        <row r="530">
          <cell r="BG530">
            <v>386.05699423558895</v>
          </cell>
          <cell r="BH530">
            <v>386.05699423558895</v>
          </cell>
          <cell r="BJ530">
            <v>405.7695964018797</v>
          </cell>
          <cell r="BK530">
            <v>428.86217505889726</v>
          </cell>
          <cell r="BL530">
            <v>481.64521198922307</v>
          </cell>
          <cell r="BM530">
            <v>560.8197673847118</v>
          </cell>
          <cell r="CO530">
            <v>659.7879616290727</v>
          </cell>
          <cell r="CR530">
            <v>0</v>
          </cell>
          <cell r="CS530">
            <v>0</v>
          </cell>
        </row>
        <row r="531">
          <cell r="BG531">
            <v>1827.1850923558895</v>
          </cell>
          <cell r="BH531">
            <v>1827.1850923558895</v>
          </cell>
          <cell r="BJ531">
            <v>1931.7921033437967</v>
          </cell>
          <cell r="BK531">
            <v>2041.7314913389723</v>
          </cell>
          <cell r="BL531">
            <v>2293.0215210422302</v>
          </cell>
          <cell r="BM531">
            <v>2669.9565655971173</v>
          </cell>
          <cell r="CO531">
            <v>3141.1253712907264</v>
          </cell>
          <cell r="CR531">
            <v>0</v>
          </cell>
          <cell r="CS531">
            <v>0</v>
          </cell>
        </row>
        <row r="532">
          <cell r="BG532">
            <v>2104.2874423558897</v>
          </cell>
          <cell r="BH532">
            <v>2104.2874423558897</v>
          </cell>
          <cell r="BJ532">
            <v>2221.502610268797</v>
          </cell>
          <cell r="BK532">
            <v>2347.9295880889727</v>
          </cell>
          <cell r="BL532">
            <v>2636.9055373922306</v>
          </cell>
          <cell r="BM532">
            <v>3070.369461347118</v>
          </cell>
          <cell r="CO532">
            <v>3612.199366290727</v>
          </cell>
          <cell r="CR532">
            <v>0</v>
          </cell>
          <cell r="CS532">
            <v>0</v>
          </cell>
        </row>
        <row r="533">
          <cell r="BG533">
            <v>875.7890611111111</v>
          </cell>
          <cell r="BH533">
            <v>875.7890611111111</v>
          </cell>
          <cell r="BJ533">
            <v>925.1558696416668</v>
          </cell>
          <cell r="BK533">
            <v>977.8070166944445</v>
          </cell>
          <cell r="BL533">
            <v>1098.1524956722224</v>
          </cell>
          <cell r="BM533">
            <v>1278.670714138889</v>
          </cell>
          <cell r="CO533">
            <v>1504.3184872222223</v>
          </cell>
          <cell r="CR533">
            <v>0</v>
          </cell>
          <cell r="CS533">
            <v>0</v>
          </cell>
        </row>
        <row r="534">
          <cell r="BG534">
            <v>931.7299111111112</v>
          </cell>
          <cell r="BH534">
            <v>931.7299111111112</v>
          </cell>
          <cell r="BJ534">
            <v>983.6420283166667</v>
          </cell>
          <cell r="BK534">
            <v>1039.6216559444447</v>
          </cell>
          <cell r="BL534">
            <v>1167.5750905222224</v>
          </cell>
          <cell r="BM534">
            <v>1359.505242388889</v>
          </cell>
          <cell r="CO534">
            <v>1599.4179322222224</v>
          </cell>
          <cell r="CR534">
            <v>0</v>
          </cell>
          <cell r="CS534">
            <v>0</v>
          </cell>
        </row>
        <row r="535">
          <cell r="BG535">
            <v>5406.591016666667</v>
          </cell>
          <cell r="BH535">
            <v>5406.591016666667</v>
          </cell>
          <cell r="BJ535">
            <v>5795.367001675</v>
          </cell>
          <cell r="BK535">
            <v>6125.1846359166675</v>
          </cell>
          <cell r="BL535">
            <v>6879.053514183333</v>
          </cell>
          <cell r="BM535">
            <v>8009.856831583334</v>
          </cell>
          <cell r="CO535">
            <v>9423.360978333334</v>
          </cell>
          <cell r="CR535">
            <v>0</v>
          </cell>
          <cell r="CS535">
            <v>0</v>
          </cell>
        </row>
        <row r="536">
          <cell r="BG536">
            <v>2016.1703944444446</v>
          </cell>
          <cell r="BH536">
            <v>2016.1703944444446</v>
          </cell>
          <cell r="BJ536">
            <v>2145.9797723916668</v>
          </cell>
          <cell r="BK536">
            <v>2268.108702527778</v>
          </cell>
          <cell r="BL536">
            <v>2547.260542838889</v>
          </cell>
          <cell r="BM536">
            <v>2965.9883033055557</v>
          </cell>
          <cell r="CO536">
            <v>3489.398003888889</v>
          </cell>
          <cell r="CR536">
            <v>0</v>
          </cell>
          <cell r="CS536">
            <v>0</v>
          </cell>
        </row>
        <row r="537">
          <cell r="BG537">
            <v>1393.0153444444445</v>
          </cell>
          <cell r="BH537">
            <v>1393.0153444444447</v>
          </cell>
          <cell r="BJ537">
            <v>1494.4711676166667</v>
          </cell>
          <cell r="BK537">
            <v>1579.5223722777778</v>
          </cell>
          <cell r="BL537">
            <v>1773.9251257888889</v>
          </cell>
          <cell r="BM537">
            <v>2065.5292560555554</v>
          </cell>
          <cell r="CO537">
            <v>2430.034418888889</v>
          </cell>
          <cell r="CR537">
            <v>0</v>
          </cell>
          <cell r="CS537">
            <v>0</v>
          </cell>
        </row>
        <row r="538">
          <cell r="BG538">
            <v>1045.9466214936247</v>
          </cell>
          <cell r="BH538">
            <v>1045.9466214936247</v>
          </cell>
          <cell r="BJ538">
            <v>1109.1411374437157</v>
          </cell>
          <cell r="BK538">
            <v>1172.262990794171</v>
          </cell>
          <cell r="BL538">
            <v>1316.541512738069</v>
          </cell>
          <cell r="BM538">
            <v>1532.959295653916</v>
          </cell>
          <cell r="CO538">
            <v>1803.4815242987247</v>
          </cell>
          <cell r="CR538">
            <v>0</v>
          </cell>
          <cell r="CS538">
            <v>0</v>
          </cell>
        </row>
        <row r="539">
          <cell r="BG539">
            <v>1101.8874714936248</v>
          </cell>
          <cell r="BH539">
            <v>1101.8874714936248</v>
          </cell>
          <cell r="BJ539">
            <v>1167.627296118716</v>
          </cell>
          <cell r="BK539">
            <v>1234.0776300441712</v>
          </cell>
          <cell r="BL539">
            <v>1385.964107588069</v>
          </cell>
          <cell r="BM539">
            <v>1613.7938239039163</v>
          </cell>
          <cell r="CO539">
            <v>1898.580969298725</v>
          </cell>
          <cell r="CR539">
            <v>0</v>
          </cell>
          <cell r="CS539">
            <v>0</v>
          </cell>
        </row>
        <row r="540">
          <cell r="BG540">
            <v>2712.428355555556</v>
          </cell>
          <cell r="BH540">
            <v>2712.4283555555567</v>
          </cell>
          <cell r="BJ540">
            <v>2883.4358769833334</v>
          </cell>
          <cell r="BK540">
            <v>3047.5338537222224</v>
          </cell>
          <cell r="BL540">
            <v>3422.614943411111</v>
          </cell>
          <cell r="BM540">
            <v>3985.2365779444444</v>
          </cell>
          <cell r="CO540">
            <v>4688.513621111111</v>
          </cell>
          <cell r="CR540">
            <v>0</v>
          </cell>
          <cell r="CS540">
            <v>0</v>
          </cell>
        </row>
        <row r="541">
          <cell r="BG541">
            <v>1779.6472055555555</v>
          </cell>
          <cell r="BH541">
            <v>1779.6472055555555</v>
          </cell>
          <cell r="BJ541">
            <v>1908.2131846583331</v>
          </cell>
          <cell r="BK541">
            <v>2016.8106829722221</v>
          </cell>
          <cell r="BL541">
            <v>2265.033536261111</v>
          </cell>
          <cell r="BM541">
            <v>2637.367816194444</v>
          </cell>
          <cell r="CO541">
            <v>3102.785666111111</v>
          </cell>
          <cell r="CR541">
            <v>0</v>
          </cell>
          <cell r="CS541">
            <v>0</v>
          </cell>
        </row>
        <row r="542">
          <cell r="BG542">
            <v>1274.9138214936247</v>
          </cell>
          <cell r="BH542">
            <v>1274.9138214936247</v>
          </cell>
          <cell r="BJ542">
            <v>1348.5263450437155</v>
          </cell>
          <cell r="BK542">
            <v>1425.2717467941711</v>
          </cell>
          <cell r="BL542">
            <v>1600.689807938069</v>
          </cell>
          <cell r="BM542">
            <v>1863.816899653916</v>
          </cell>
          <cell r="CO542">
            <v>2192.7257642987247</v>
          </cell>
          <cell r="CR542">
            <v>0</v>
          </cell>
          <cell r="CS542">
            <v>0</v>
          </cell>
        </row>
        <row r="543">
          <cell r="BG543">
            <v>1356.873671493625</v>
          </cell>
          <cell r="BH543">
            <v>1356.873671493625</v>
          </cell>
          <cell r="BJ543">
            <v>1434.2153682187159</v>
          </cell>
          <cell r="BK543">
            <v>1515.8373810441713</v>
          </cell>
          <cell r="BL543">
            <v>1702.4019817880694</v>
          </cell>
          <cell r="BM543">
            <v>1982.2488829039162</v>
          </cell>
          <cell r="CO543">
            <v>2332.057509298725</v>
          </cell>
          <cell r="CR543">
            <v>0</v>
          </cell>
          <cell r="CS543">
            <v>0</v>
          </cell>
        </row>
        <row r="544">
          <cell r="BG544">
            <v>4909.003838888889</v>
          </cell>
          <cell r="BH544">
            <v>4909.003838888889</v>
          </cell>
          <cell r="BJ544">
            <v>5251.343591683334</v>
          </cell>
          <cell r="BK544">
            <v>5550.200544055557</v>
          </cell>
          <cell r="BL544">
            <v>6233.302149477779</v>
          </cell>
          <cell r="BM544">
            <v>7257.954557611112</v>
          </cell>
          <cell r="CO544">
            <v>8538.77006777778</v>
          </cell>
          <cell r="CR544">
            <v>0</v>
          </cell>
          <cell r="CS544">
            <v>0</v>
          </cell>
        </row>
        <row r="545">
          <cell r="BG545">
            <v>1038.4702388888888</v>
          </cell>
          <cell r="BH545">
            <v>1038.4702388888888</v>
          </cell>
          <cell r="BJ545">
            <v>1097.6186425708333</v>
          </cell>
          <cell r="BK545">
            <v>1160.0847441805556</v>
          </cell>
          <cell r="BL545">
            <v>1302.8644050027779</v>
          </cell>
          <cell r="BM545">
            <v>1517.033896236111</v>
          </cell>
          <cell r="CO545">
            <v>1784.745760277778</v>
          </cell>
          <cell r="CR545">
            <v>0</v>
          </cell>
          <cell r="CS545">
            <v>0</v>
          </cell>
        </row>
        <row r="546">
          <cell r="BG546">
            <v>1150.3519388888888</v>
          </cell>
          <cell r="BH546">
            <v>1150.3519388888888</v>
          </cell>
          <cell r="BJ546">
            <v>1214.590959920833</v>
          </cell>
          <cell r="BK546">
            <v>1283.7140226805554</v>
          </cell>
          <cell r="BL546">
            <v>1441.7095947027774</v>
          </cell>
          <cell r="BM546">
            <v>1678.7029527361108</v>
          </cell>
          <cell r="CO546">
            <v>1974.9446502777773</v>
          </cell>
          <cell r="CR546">
            <v>0</v>
          </cell>
          <cell r="CS546">
            <v>0</v>
          </cell>
        </row>
        <row r="547">
          <cell r="BG547">
            <v>3459.7979333333333</v>
          </cell>
          <cell r="BH547">
            <v>3459.7979333333333</v>
          </cell>
          <cell r="BJ547">
            <v>3688.606786175</v>
          </cell>
          <cell r="BK547">
            <v>3898.5274975833336</v>
          </cell>
          <cell r="BL547">
            <v>4378.346266516666</v>
          </cell>
          <cell r="BM547">
            <v>5098.074419916667</v>
          </cell>
          <cell r="CO547">
            <v>5997.734611666667</v>
          </cell>
          <cell r="CR547">
            <v>0</v>
          </cell>
          <cell r="CS547">
            <v>0</v>
          </cell>
        </row>
        <row r="548">
          <cell r="BG548">
            <v>2217.3906833333335</v>
          </cell>
          <cell r="BH548">
            <v>2217.3906833333335</v>
          </cell>
          <cell r="BJ548">
            <v>2389.6700063</v>
          </cell>
          <cell r="BK548">
            <v>2525.6674863333337</v>
          </cell>
          <cell r="BL548">
            <v>2836.5188692666666</v>
          </cell>
          <cell r="BM548">
            <v>3302.7959436666665</v>
          </cell>
          <cell r="CO548">
            <v>3885.6422866666667</v>
          </cell>
          <cell r="CR548">
            <v>0</v>
          </cell>
          <cell r="CS548">
            <v>0</v>
          </cell>
        </row>
        <row r="549">
          <cell r="BG549">
            <v>1509.0848214936248</v>
          </cell>
          <cell r="BH549">
            <v>1509.0848214936248</v>
          </cell>
          <cell r="BJ549">
            <v>1593.3521255437158</v>
          </cell>
          <cell r="BK549">
            <v>1684.0307017941714</v>
          </cell>
          <cell r="BL549">
            <v>1891.2960189380692</v>
          </cell>
          <cell r="BM549">
            <v>2202.193994653916</v>
          </cell>
          <cell r="CO549">
            <v>2590.816464298725</v>
          </cell>
          <cell r="CR549">
            <v>0</v>
          </cell>
          <cell r="CS549">
            <v>0</v>
          </cell>
        </row>
        <row r="550">
          <cell r="BG550">
            <v>1620.966521493625</v>
          </cell>
          <cell r="BH550">
            <v>1620.966521493625</v>
          </cell>
          <cell r="BJ550">
            <v>1710.324442893716</v>
          </cell>
          <cell r="BK550">
            <v>1807.6599802941714</v>
          </cell>
          <cell r="BL550">
            <v>2030.1412086380692</v>
          </cell>
          <cell r="BM550">
            <v>2363.8630511539163</v>
          </cell>
          <cell r="CO550">
            <v>2781.015354298725</v>
          </cell>
          <cell r="CR550">
            <v>0</v>
          </cell>
          <cell r="CS550">
            <v>0</v>
          </cell>
        </row>
        <row r="551">
          <cell r="BG551">
            <v>4200.662761111111</v>
          </cell>
          <cell r="BH551">
            <v>4200.662761111111</v>
          </cell>
          <cell r="BJ551">
            <v>4486.976979241666</v>
          </cell>
          <cell r="BK551">
            <v>4742.333392694444</v>
          </cell>
          <cell r="BL551">
            <v>5326.005194872221</v>
          </cell>
          <cell r="BM551">
            <v>6201.512898138888</v>
          </cell>
          <cell r="CO551">
            <v>7295.8975272222215</v>
          </cell>
          <cell r="CR551">
            <v>0</v>
          </cell>
          <cell r="CS551">
            <v>0</v>
          </cell>
        </row>
        <row r="552">
          <cell r="BG552">
            <v>2648.629411111111</v>
          </cell>
          <cell r="BH552">
            <v>2648.629411111111</v>
          </cell>
          <cell r="BJ552">
            <v>2864.3261118166665</v>
          </cell>
          <cell r="BK552">
            <v>3027.336540944444</v>
          </cell>
          <cell r="BL552">
            <v>3399.931807522222</v>
          </cell>
          <cell r="BM552">
            <v>3958.8247073888883</v>
          </cell>
          <cell r="CO552">
            <v>4657.440832222222</v>
          </cell>
          <cell r="CR552">
            <v>0</v>
          </cell>
          <cell r="CS552">
            <v>0</v>
          </cell>
        </row>
        <row r="553">
          <cell r="BG553">
            <v>1740.6539214936247</v>
          </cell>
          <cell r="BH553">
            <v>1740.6539214936247</v>
          </cell>
          <cell r="BJ553">
            <v>1835.4576195937157</v>
          </cell>
          <cell r="BK553">
            <v>1939.9145572941711</v>
          </cell>
          <cell r="BL553">
            <v>2178.673272038069</v>
          </cell>
          <cell r="BM553">
            <v>2536.811344153916</v>
          </cell>
          <cell r="CO553">
            <v>2984.4839342987248</v>
          </cell>
          <cell r="CR553">
            <v>0</v>
          </cell>
          <cell r="CS553">
            <v>0</v>
          </cell>
        </row>
        <row r="554">
          <cell r="BG554">
            <v>1879.8555714936247</v>
          </cell>
          <cell r="BH554">
            <v>1879.8555714936247</v>
          </cell>
          <cell r="BJ554">
            <v>1980.9929446687156</v>
          </cell>
          <cell r="BK554">
            <v>2093.732380544171</v>
          </cell>
          <cell r="BL554">
            <v>2351.422519688069</v>
          </cell>
          <cell r="BM554">
            <v>2737.957728403916</v>
          </cell>
          <cell r="CO554">
            <v>3221.1267392987247</v>
          </cell>
          <cell r="CR554">
            <v>0</v>
          </cell>
          <cell r="CS554">
            <v>0</v>
          </cell>
        </row>
        <row r="555">
          <cell r="BG555">
            <v>1264.8492096491227</v>
          </cell>
          <cell r="BH555">
            <v>1264.8492096491227</v>
          </cell>
          <cell r="BJ555">
            <v>1337.4289111881576</v>
          </cell>
          <cell r="BK555">
            <v>1413.5427516622804</v>
          </cell>
          <cell r="BL555">
            <v>1587.517244174561</v>
          </cell>
          <cell r="BM555">
            <v>1848.478982942982</v>
          </cell>
          <cell r="CO555">
            <v>2174.6811564035083</v>
          </cell>
          <cell r="CR555">
            <v>0</v>
          </cell>
          <cell r="CS555">
            <v>0</v>
          </cell>
        </row>
        <row r="556">
          <cell r="BG556">
            <v>1431.3708096491225</v>
          </cell>
          <cell r="BH556">
            <v>1431.3708096491225</v>
          </cell>
          <cell r="BJ556">
            <v>1511.5272439881574</v>
          </cell>
          <cell r="BK556">
            <v>1597.5491196622802</v>
          </cell>
          <cell r="BL556">
            <v>1794.1705497745609</v>
          </cell>
          <cell r="BM556">
            <v>2089.102694942982</v>
          </cell>
          <cell r="CO556">
            <v>2457.767876403508</v>
          </cell>
          <cell r="CR556">
            <v>0</v>
          </cell>
          <cell r="CS556">
            <v>0</v>
          </cell>
        </row>
        <row r="557">
          <cell r="BG557">
            <v>1583.0738833333332</v>
          </cell>
          <cell r="BH557">
            <v>1583.0738833333335</v>
          </cell>
          <cell r="BJ557">
            <v>1672.9507567437502</v>
          </cell>
          <cell r="BK557">
            <v>1768.1593363958336</v>
          </cell>
          <cell r="BL557">
            <v>1985.7789470291668</v>
          </cell>
          <cell r="BM557">
            <v>2312.208362979167</v>
          </cell>
          <cell r="CO557">
            <v>2720.245132916667</v>
          </cell>
          <cell r="CR557">
            <v>0</v>
          </cell>
          <cell r="CS557">
            <v>0</v>
          </cell>
        </row>
        <row r="558">
          <cell r="BG558">
            <v>1804.2353833333332</v>
          </cell>
          <cell r="BH558">
            <v>1804.2353833333334</v>
          </cell>
          <cell r="BJ558">
            <v>1904.1751049937502</v>
          </cell>
          <cell r="BK558">
            <v>2012.5427938958335</v>
          </cell>
          <cell r="BL558">
            <v>2260.2403685291665</v>
          </cell>
          <cell r="BM558">
            <v>2631.7867304791666</v>
          </cell>
          <cell r="CO558">
            <v>3096.219682916667</v>
          </cell>
          <cell r="CR558">
            <v>0</v>
          </cell>
          <cell r="CS558">
            <v>0</v>
          </cell>
        </row>
        <row r="559">
          <cell r="BG559" t="e">
            <v>#DIV/0!</v>
          </cell>
          <cell r="BH559" t="e">
            <v>#DIV/0!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</row>
        <row r="560">
          <cell r="BG560">
            <v>35.776942355889716</v>
          </cell>
          <cell r="BH560">
            <v>35.776942355889716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CO560">
            <v>0</v>
          </cell>
        </row>
        <row r="561">
          <cell r="BG561">
            <v>15.349462365591396</v>
          </cell>
          <cell r="BH561">
            <v>15.349462365591396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CO561">
            <v>0</v>
          </cell>
        </row>
        <row r="562">
          <cell r="BG562">
            <v>79.30555555555554</v>
          </cell>
          <cell r="BH562">
            <v>79.30555555555554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CO562">
            <v>0</v>
          </cell>
        </row>
        <row r="563">
          <cell r="BG563">
            <v>19.826388888888886</v>
          </cell>
          <cell r="BH563">
            <v>19.826388888888886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CO563">
            <v>0</v>
          </cell>
        </row>
        <row r="564">
          <cell r="BG564">
            <v>25.043859649122805</v>
          </cell>
          <cell r="BH564">
            <v>25.043859649122805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CO564">
            <v>0</v>
          </cell>
        </row>
        <row r="565">
          <cell r="BG565">
            <v>29.73958333333333</v>
          </cell>
          <cell r="BH565">
            <v>29.73958333333333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CO565">
            <v>0</v>
          </cell>
        </row>
        <row r="566">
          <cell r="BG566" t="e">
            <v>#DIV/0!</v>
          </cell>
          <cell r="BH566" t="e">
            <v>#DIV/0!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CR566">
            <v>0</v>
          </cell>
          <cell r="CS566">
            <v>0</v>
          </cell>
        </row>
        <row r="567">
          <cell r="BG567">
            <v>649.9148677777778</v>
          </cell>
          <cell r="BH567">
            <v>649.9148677777778</v>
          </cell>
          <cell r="BJ567">
            <v>671.04917848375</v>
          </cell>
          <cell r="BK567">
            <v>709.2389691291667</v>
          </cell>
          <cell r="BL567">
            <v>796.5299191758332</v>
          </cell>
          <cell r="BM567">
            <v>927.4663442458332</v>
          </cell>
          <cell r="CO567">
            <v>1091.1368755833332</v>
          </cell>
          <cell r="CR567">
            <v>0</v>
          </cell>
          <cell r="CS567">
            <v>0</v>
          </cell>
        </row>
        <row r="568">
          <cell r="BG568">
            <v>5131.986517777777</v>
          </cell>
          <cell r="BH568">
            <v>5131.986517777777</v>
          </cell>
          <cell r="BJ568">
            <v>5323.1639829774995</v>
          </cell>
          <cell r="BK568">
            <v>5626.108274691666</v>
          </cell>
          <cell r="BL568">
            <v>6318.552370038333</v>
          </cell>
          <cell r="BM568">
            <v>7357.218513058332</v>
          </cell>
          <cell r="CO568">
            <v>8655.551191833332</v>
          </cell>
          <cell r="CR568">
            <v>0</v>
          </cell>
          <cell r="CS568">
            <v>0</v>
          </cell>
        </row>
        <row r="569">
          <cell r="BG569">
            <v>875.5055963218391</v>
          </cell>
          <cell r="BH569">
            <v>875.5055963218391</v>
          </cell>
          <cell r="BJ569">
            <v>907.533344815862</v>
          </cell>
          <cell r="BK569">
            <v>959.1815839517242</v>
          </cell>
          <cell r="BL569">
            <v>1077.2347019765516</v>
          </cell>
          <cell r="BM569">
            <v>1254.314379013793</v>
          </cell>
          <cell r="CO569">
            <v>1475.6639753103448</v>
          </cell>
          <cell r="CR569">
            <v>0</v>
          </cell>
          <cell r="CS569">
            <v>0</v>
          </cell>
        </row>
        <row r="570">
          <cell r="BG570">
            <v>814.8505477777778</v>
          </cell>
          <cell r="BH570">
            <v>814.8505477777778</v>
          </cell>
          <cell r="BJ570">
            <v>838.4176597637498</v>
          </cell>
          <cell r="BK570">
            <v>886.1324859291665</v>
          </cell>
          <cell r="BL570">
            <v>995.1949457358331</v>
          </cell>
          <cell r="BM570">
            <v>1158.788635445833</v>
          </cell>
          <cell r="CO570">
            <v>1363.280747583333</v>
          </cell>
          <cell r="CR570">
            <v>0</v>
          </cell>
          <cell r="CS570">
            <v>0</v>
          </cell>
        </row>
        <row r="571">
          <cell r="BG571">
            <v>772.3280677777778</v>
          </cell>
          <cell r="BH571">
            <v>772.328067777778</v>
          </cell>
          <cell r="BJ571">
            <v>795.2679731837497</v>
          </cell>
          <cell r="BK571">
            <v>840.5271261291665</v>
          </cell>
          <cell r="BL571">
            <v>943.9766185758331</v>
          </cell>
          <cell r="BM571">
            <v>1099.150857245833</v>
          </cell>
          <cell r="CO571">
            <v>1293.118655583333</v>
          </cell>
          <cell r="CR571">
            <v>0</v>
          </cell>
          <cell r="CS571">
            <v>0</v>
          </cell>
        </row>
        <row r="572">
          <cell r="BG572">
            <v>2196.3333051851855</v>
          </cell>
          <cell r="BH572">
            <v>2196.3333051851855</v>
          </cell>
          <cell r="BJ572">
            <v>2305.716330811667</v>
          </cell>
          <cell r="BK572">
            <v>2436.9359593944446</v>
          </cell>
          <cell r="BL572">
            <v>2736.8665390122223</v>
          </cell>
          <cell r="BM572">
            <v>3186.762408438889</v>
          </cell>
          <cell r="CO572">
            <v>3749.1322452222225</v>
          </cell>
          <cell r="CR572">
            <v>0</v>
          </cell>
          <cell r="CS572">
            <v>0</v>
          </cell>
        </row>
        <row r="573">
          <cell r="BG573">
            <v>2436.0054651851856</v>
          </cell>
          <cell r="BH573">
            <v>2436.0054651851856</v>
          </cell>
          <cell r="BJ573">
            <v>2548.9236551716667</v>
          </cell>
          <cell r="BK573">
            <v>2693.984350994445</v>
          </cell>
          <cell r="BL573">
            <v>3025.5516557322226</v>
          </cell>
          <cell r="BM573">
            <v>3522.902612838889</v>
          </cell>
          <cell r="CO573">
            <v>4144.591309222223</v>
          </cell>
          <cell r="CR573">
            <v>0</v>
          </cell>
          <cell r="CS573">
            <v>0</v>
          </cell>
        </row>
        <row r="574">
          <cell r="BG574">
            <v>1459.5905177777777</v>
          </cell>
          <cell r="BH574">
            <v>1459.5905177777777</v>
          </cell>
          <cell r="BJ574">
            <v>1596.6001419774998</v>
          </cell>
          <cell r="BK574">
            <v>1687.4635646916663</v>
          </cell>
          <cell r="BL574">
            <v>1895.151388038333</v>
          </cell>
          <cell r="BM574">
            <v>2206.683123058333</v>
          </cell>
          <cell r="CO574">
            <v>2596.097791833333</v>
          </cell>
          <cell r="CR574">
            <v>0</v>
          </cell>
          <cell r="CS574">
            <v>0</v>
          </cell>
        </row>
        <row r="575">
          <cell r="BG575" t="e">
            <v>#DIV/0!</v>
          </cell>
          <cell r="BH575" t="e">
            <v>#DIV/0!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CR575">
            <v>0</v>
          </cell>
          <cell r="CS575">
            <v>0</v>
          </cell>
        </row>
        <row r="576">
          <cell r="BG576">
            <v>24173.075733333335</v>
          </cell>
          <cell r="BH576">
            <v>24173.07573333334</v>
          </cell>
          <cell r="BJ576">
            <v>25130.081521600005</v>
          </cell>
          <cell r="BK576">
            <v>26560.248762666673</v>
          </cell>
          <cell r="BL576">
            <v>29829.20245653334</v>
          </cell>
          <cell r="BM576">
            <v>34732.63299733334</v>
          </cell>
          <cell r="CO576">
            <v>40861.92117333334</v>
          </cell>
          <cell r="CR576">
            <v>0</v>
          </cell>
          <cell r="CS576">
            <v>0</v>
          </cell>
        </row>
        <row r="577">
          <cell r="BG577">
            <v>9625.47434074074</v>
          </cell>
          <cell r="BH577">
            <v>9625.47434074074</v>
          </cell>
          <cell r="BJ577">
            <v>9770.083417955557</v>
          </cell>
          <cell r="BK577">
            <v>10326.104425481482</v>
          </cell>
          <cell r="BL577">
            <v>11597.009585540742</v>
          </cell>
          <cell r="BM577">
            <v>13503.36732562963</v>
          </cell>
          <cell r="CO577">
            <v>15886.314500740742</v>
          </cell>
          <cell r="CR577">
            <v>0</v>
          </cell>
          <cell r="CS577">
            <v>0</v>
          </cell>
        </row>
        <row r="578">
          <cell r="BG578">
            <v>6587.711355555555</v>
          </cell>
          <cell r="BH578">
            <v>6587.711355555556</v>
          </cell>
          <cell r="BJ578">
            <v>6706.270473866666</v>
          </cell>
          <cell r="BK578">
            <v>7087.928143111111</v>
          </cell>
          <cell r="BL578">
            <v>7960.288529955555</v>
          </cell>
          <cell r="BM578">
            <v>9268.829110222221</v>
          </cell>
          <cell r="CO578">
            <v>10904.504835555555</v>
          </cell>
          <cell r="CR578">
            <v>0</v>
          </cell>
          <cell r="CS578">
            <v>0</v>
          </cell>
        </row>
        <row r="579">
          <cell r="BG579" t="e">
            <v>#DIV/0!</v>
          </cell>
          <cell r="BH579" t="e">
            <v>#DIV/0!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CO579">
            <v>0</v>
          </cell>
          <cell r="CR579">
            <v>0</v>
          </cell>
          <cell r="CS579">
            <v>0</v>
          </cell>
        </row>
        <row r="580">
          <cell r="BG580">
            <v>95.08333333333333</v>
          </cell>
          <cell r="BH580">
            <v>95.08333333333331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CO580">
            <v>0</v>
          </cell>
          <cell r="CR580">
            <v>0</v>
          </cell>
          <cell r="CS580">
            <v>0</v>
          </cell>
        </row>
        <row r="581">
          <cell r="BJ581">
            <v>0</v>
          </cell>
          <cell r="BK581">
            <v>0</v>
          </cell>
          <cell r="BL581">
            <v>0</v>
          </cell>
          <cell r="CR581">
            <v>0</v>
          </cell>
          <cell r="CS581">
            <v>0</v>
          </cell>
        </row>
        <row r="582">
          <cell r="BG582">
            <v>49848.92229333333</v>
          </cell>
          <cell r="BH582">
            <v>49848.92229333333</v>
          </cell>
          <cell r="BJ582">
            <v>50395.11453664</v>
          </cell>
          <cell r="BK582">
            <v>53263.129185066675</v>
          </cell>
          <cell r="BL582">
            <v>59818.591238613335</v>
          </cell>
          <cell r="BM582">
            <v>69651.78431893334</v>
          </cell>
          <cell r="CO582">
            <v>81943.27566933334</v>
          </cell>
          <cell r="CR582">
            <v>0</v>
          </cell>
          <cell r="CS582">
            <v>0</v>
          </cell>
        </row>
        <row r="583">
          <cell r="BG583">
            <v>8036.714290370371</v>
          </cell>
          <cell r="BH583">
            <v>8036.714290370371</v>
          </cell>
          <cell r="BJ583">
            <v>8208.512104965112</v>
          </cell>
          <cell r="BK583">
            <v>8675.66320036963</v>
          </cell>
          <cell r="BL583">
            <v>9743.437132722815</v>
          </cell>
          <cell r="BM583">
            <v>11345.098031252594</v>
          </cell>
          <cell r="CO583">
            <v>13347.174154414815</v>
          </cell>
          <cell r="CR583">
            <v>0</v>
          </cell>
          <cell r="CS583">
            <v>0</v>
          </cell>
        </row>
        <row r="584">
          <cell r="BG584">
            <v>720.1388888888888</v>
          </cell>
          <cell r="BH584">
            <v>720.1388888888888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CO584">
            <v>0</v>
          </cell>
          <cell r="CR584">
            <v>0</v>
          </cell>
          <cell r="CS584">
            <v>0</v>
          </cell>
        </row>
        <row r="585">
          <cell r="BG585">
            <v>56515.93173333333</v>
          </cell>
          <cell r="BH585">
            <v>56515.93173333333</v>
          </cell>
          <cell r="BJ585">
            <v>58023.36654732999</v>
          </cell>
          <cell r="BK585">
            <v>61325.509358966665</v>
          </cell>
          <cell r="BL585">
            <v>68873.26435699333</v>
          </cell>
          <cell r="BM585">
            <v>80194.89685403333</v>
          </cell>
          <cell r="CO585">
            <v>94346.93747533332</v>
          </cell>
          <cell r="CR585">
            <v>0</v>
          </cell>
          <cell r="CS585">
            <v>0</v>
          </cell>
        </row>
        <row r="586">
          <cell r="BG586">
            <v>20317.214866666665</v>
          </cell>
          <cell r="BH586">
            <v>20317.214866666665</v>
          </cell>
          <cell r="BJ586">
            <v>20664.026928799998</v>
          </cell>
          <cell r="BK586">
            <v>21840.02846133333</v>
          </cell>
          <cell r="BL586">
            <v>24528.03196426666</v>
          </cell>
          <cell r="BM586">
            <v>28560.03721866666</v>
          </cell>
          <cell r="CO586">
            <v>33600.04378666666</v>
          </cell>
          <cell r="CR586">
            <v>0</v>
          </cell>
          <cell r="CS586">
            <v>0</v>
          </cell>
        </row>
        <row r="587">
          <cell r="BG587">
            <v>44011.745493333336</v>
          </cell>
          <cell r="BH587">
            <v>44011.74549333334</v>
          </cell>
          <cell r="BJ587">
            <v>44651.33256544001</v>
          </cell>
          <cell r="BK587">
            <v>47192.465313066685</v>
          </cell>
          <cell r="BL587">
            <v>53000.768736213344</v>
          </cell>
          <cell r="BM587">
            <v>61713.22387093335</v>
          </cell>
          <cell r="CO587">
            <v>72603.79278933335</v>
          </cell>
          <cell r="CR587">
            <v>0</v>
          </cell>
          <cell r="CS587">
            <v>0</v>
          </cell>
        </row>
        <row r="588">
          <cell r="BG588">
            <v>51105.268293333334</v>
          </cell>
          <cell r="BH588">
            <v>51105.268293333334</v>
          </cell>
          <cell r="BJ588">
            <v>51631.359000640005</v>
          </cell>
          <cell r="BK588">
            <v>54569.72902506667</v>
          </cell>
          <cell r="BL588">
            <v>61286.00336661334</v>
          </cell>
          <cell r="BM588">
            <v>71360.41487893334</v>
          </cell>
          <cell r="CO588">
            <v>83953.42926933334</v>
          </cell>
          <cell r="CR588">
            <v>0</v>
          </cell>
          <cell r="CS588">
            <v>0</v>
          </cell>
        </row>
        <row r="589">
          <cell r="BG589">
            <v>46024.47621333333</v>
          </cell>
          <cell r="BH589">
            <v>46024.47621333333</v>
          </cell>
          <cell r="BJ589">
            <v>47506.20696130599</v>
          </cell>
          <cell r="BK589">
            <v>50209.81223552666</v>
          </cell>
          <cell r="BL589">
            <v>56389.48143374532</v>
          </cell>
          <cell r="BM589">
            <v>65658.98523107333</v>
          </cell>
          <cell r="CO589">
            <v>77245.86497773332</v>
          </cell>
          <cell r="CR589">
            <v>0</v>
          </cell>
          <cell r="CS589">
            <v>0</v>
          </cell>
        </row>
        <row r="590">
          <cell r="BG590">
            <v>8087.769176666667</v>
          </cell>
          <cell r="BH590">
            <v>8087.769176666667</v>
          </cell>
          <cell r="BJ590">
            <v>8278.705558805748</v>
          </cell>
          <cell r="BK590">
            <v>8749.851403615834</v>
          </cell>
          <cell r="BL590">
            <v>9826.756191753166</v>
          </cell>
          <cell r="BM590">
            <v>11442.113373959166</v>
          </cell>
          <cell r="CO590">
            <v>13461.309851716665</v>
          </cell>
          <cell r="CR590">
            <v>0</v>
          </cell>
          <cell r="CS590">
            <v>0</v>
          </cell>
        </row>
        <row r="591">
          <cell r="BG591">
            <v>43449.933333333334</v>
          </cell>
          <cell r="BH591">
            <v>43449.93333333333</v>
          </cell>
          <cell r="BJ591">
            <v>44925.35645124999</v>
          </cell>
          <cell r="BK591">
            <v>47482.084054166655</v>
          </cell>
          <cell r="BL591">
            <v>53326.03286083332</v>
          </cell>
          <cell r="BM591">
            <v>62091.956070833316</v>
          </cell>
          <cell r="CO591">
            <v>73049.36008333332</v>
          </cell>
          <cell r="CR591">
            <v>0</v>
          </cell>
          <cell r="CS591">
            <v>0</v>
          </cell>
        </row>
        <row r="592">
          <cell r="BG592">
            <v>7132.138284444445</v>
          </cell>
          <cell r="BH592">
            <v>7132.138284444446</v>
          </cell>
          <cell r="BJ592">
            <v>7332.1414607413335</v>
          </cell>
          <cell r="BK592">
            <v>7749.417804035556</v>
          </cell>
          <cell r="BL592">
            <v>8703.192302993779</v>
          </cell>
          <cell r="BM592">
            <v>10133.854051431112</v>
          </cell>
          <cell r="CO592">
            <v>11922.181236977778</v>
          </cell>
          <cell r="CR592">
            <v>0</v>
          </cell>
          <cell r="CS592">
            <v>0</v>
          </cell>
        </row>
        <row r="593">
          <cell r="BG593">
            <v>7507.763853333334</v>
          </cell>
          <cell r="BH593">
            <v>7507.763853333334</v>
          </cell>
          <cell r="BJ593">
            <v>7663.054952899</v>
          </cell>
          <cell r="BK593">
            <v>8099.163771356668</v>
          </cell>
          <cell r="BL593">
            <v>9095.983927831334</v>
          </cell>
          <cell r="BM593">
            <v>10591.214162543334</v>
          </cell>
          <cell r="CO593">
            <v>12460.251955933334</v>
          </cell>
          <cell r="CR593">
            <v>0</v>
          </cell>
          <cell r="CS593">
            <v>0</v>
          </cell>
        </row>
        <row r="594">
          <cell r="BG594">
            <v>8766.840296666667</v>
          </cell>
          <cell r="BH594">
            <v>8766.840296666667</v>
          </cell>
          <cell r="BJ594">
            <v>8959.44040304975</v>
          </cell>
          <cell r="BK594">
            <v>9469.327255255834</v>
          </cell>
          <cell r="BL594">
            <v>10634.782917441167</v>
          </cell>
          <cell r="BM594">
            <v>12382.966410719166</v>
          </cell>
          <cell r="CO594">
            <v>14568.195777316667</v>
          </cell>
          <cell r="CR594">
            <v>0</v>
          </cell>
          <cell r="CS594">
            <v>0</v>
          </cell>
        </row>
        <row r="595">
          <cell r="BG595">
            <v>9393.49911111111</v>
          </cell>
          <cell r="BH595">
            <v>9393.49911111111</v>
          </cell>
          <cell r="BJ595">
            <v>9872.836777683333</v>
          </cell>
          <cell r="BK595">
            <v>10434.705537388887</v>
          </cell>
          <cell r="BL595">
            <v>11718.976988144443</v>
          </cell>
          <cell r="BM595">
            <v>13645.384164277775</v>
          </cell>
          <cell r="CO595">
            <v>16053.393134444443</v>
          </cell>
          <cell r="CR595">
            <v>0</v>
          </cell>
          <cell r="CS595">
            <v>0</v>
          </cell>
        </row>
        <row r="596">
          <cell r="BG596">
            <v>18693.384593333332</v>
          </cell>
          <cell r="BH596">
            <v>18693.384593333332</v>
          </cell>
          <cell r="BJ596">
            <v>19081.4260808995</v>
          </cell>
          <cell r="BK596">
            <v>20167.360898511666</v>
          </cell>
          <cell r="BL596">
            <v>22649.49762448233</v>
          </cell>
          <cell r="BM596">
            <v>26372.70271343833</v>
          </cell>
          <cell r="CO596">
            <v>31026.70907463333</v>
          </cell>
          <cell r="CR596">
            <v>0</v>
          </cell>
          <cell r="CS596">
            <v>0</v>
          </cell>
        </row>
        <row r="597">
          <cell r="BG597">
            <v>9681.717896666667</v>
          </cell>
          <cell r="BH597">
            <v>9681.717896666667</v>
          </cell>
          <cell r="BJ597">
            <v>9876.55945316975</v>
          </cell>
          <cell r="BK597">
            <v>10438.640072455833</v>
          </cell>
          <cell r="BL597">
            <v>11723.395773681166</v>
          </cell>
          <cell r="BM597">
            <v>13650.529325519166</v>
          </cell>
          <cell r="CO597">
            <v>16059.446265316667</v>
          </cell>
          <cell r="CR597">
            <v>0</v>
          </cell>
          <cell r="CS597">
            <v>0</v>
          </cell>
        </row>
        <row r="598">
          <cell r="BG598">
            <v>58739.98629333333</v>
          </cell>
          <cell r="BH598">
            <v>58739.98629333333</v>
          </cell>
          <cell r="BJ598">
            <v>60252.870041001996</v>
          </cell>
          <cell r="BK598">
            <v>63681.89516528666</v>
          </cell>
          <cell r="BL598">
            <v>71519.66687793733</v>
          </cell>
          <cell r="BM598">
            <v>83276.32444691332</v>
          </cell>
          <cell r="CO598">
            <v>97972.14640813333</v>
          </cell>
          <cell r="CR598">
            <v>0</v>
          </cell>
          <cell r="CS598">
            <v>0</v>
          </cell>
        </row>
        <row r="599">
          <cell r="BG599">
            <v>11420.438420740742</v>
          </cell>
          <cell r="BH599">
            <v>11420.438420740744</v>
          </cell>
          <cell r="BJ599">
            <v>11752.634224038226</v>
          </cell>
          <cell r="BK599">
            <v>12421.483326219262</v>
          </cell>
          <cell r="BL599">
            <v>13950.281274061632</v>
          </cell>
          <cell r="BM599">
            <v>16243.47819582519</v>
          </cell>
          <cell r="CO599">
            <v>19109.974348029635</v>
          </cell>
          <cell r="CR599">
            <v>0</v>
          </cell>
          <cell r="CS599">
            <v>0</v>
          </cell>
        </row>
        <row r="600">
          <cell r="BG600">
            <v>35548.586702222216</v>
          </cell>
          <cell r="BH600">
            <v>35548.586702222216</v>
          </cell>
          <cell r="BJ600">
            <v>36548.32792714266</v>
          </cell>
          <cell r="BK600">
            <v>38628.31406933777</v>
          </cell>
          <cell r="BL600">
            <v>43382.56810864088</v>
          </cell>
          <cell r="BM600">
            <v>50513.94916759554</v>
          </cell>
          <cell r="CO600">
            <v>59428.17549128888</v>
          </cell>
          <cell r="CR600">
            <v>0</v>
          </cell>
          <cell r="CS600">
            <v>0</v>
          </cell>
        </row>
        <row r="601">
          <cell r="BG601">
            <v>41442.35685333333</v>
          </cell>
          <cell r="BH601">
            <v>41442.35685333333</v>
          </cell>
          <cell r="BJ601">
            <v>42912.86140887399</v>
          </cell>
          <cell r="BK601">
            <v>45355.05677360666</v>
          </cell>
          <cell r="BL601">
            <v>50937.21760728132</v>
          </cell>
          <cell r="BM601">
            <v>59310.458857793325</v>
          </cell>
          <cell r="CO601">
            <v>69777.01042093332</v>
          </cell>
          <cell r="CR601">
            <v>0</v>
          </cell>
          <cell r="CS601">
            <v>0</v>
          </cell>
        </row>
        <row r="602">
          <cell r="BJ602">
            <v>0</v>
          </cell>
          <cell r="BK602">
            <v>0</v>
          </cell>
          <cell r="BL602">
            <v>0</v>
          </cell>
          <cell r="CR602">
            <v>0</v>
          </cell>
          <cell r="CS602">
            <v>0</v>
          </cell>
        </row>
        <row r="603">
          <cell r="BG603">
            <v>2463.7060622222216</v>
          </cell>
          <cell r="BH603">
            <v>2463.7060622222216</v>
          </cell>
          <cell r="BJ603">
            <v>2513.871765226667</v>
          </cell>
          <cell r="BK603">
            <v>2656.9376380444446</v>
          </cell>
          <cell r="BL603">
            <v>2983.945347342222</v>
          </cell>
          <cell r="BM603">
            <v>3474.4569112888885</v>
          </cell>
          <cell r="CO603">
            <v>4087.596366222222</v>
          </cell>
          <cell r="CR603">
            <v>0</v>
          </cell>
          <cell r="CS603">
            <v>0</v>
          </cell>
        </row>
        <row r="604">
          <cell r="BG604">
            <v>3946.1840133333335</v>
          </cell>
          <cell r="BH604">
            <v>3946.1840133333335</v>
          </cell>
          <cell r="BJ604">
            <v>4017.4225691200004</v>
          </cell>
          <cell r="BK604">
            <v>4246.056373866668</v>
          </cell>
          <cell r="BL604">
            <v>4768.647927573334</v>
          </cell>
          <cell r="BM604">
            <v>5552.535258133334</v>
          </cell>
          <cell r="CO604">
            <v>6532.394421333334</v>
          </cell>
          <cell r="CR604">
            <v>0</v>
          </cell>
          <cell r="CS604">
            <v>0</v>
          </cell>
        </row>
        <row r="605">
          <cell r="BG605">
            <v>188.02974166666667</v>
          </cell>
          <cell r="BH605">
            <v>188.02974166666667</v>
          </cell>
          <cell r="BJ605">
            <v>185.6931533</v>
          </cell>
          <cell r="BK605">
            <v>196.26105633333333</v>
          </cell>
          <cell r="BL605">
            <v>220.41626326666665</v>
          </cell>
          <cell r="BM605">
            <v>256.64907366666665</v>
          </cell>
          <cell r="CO605">
            <v>301.9400866666667</v>
          </cell>
          <cell r="CR605">
            <v>0</v>
          </cell>
          <cell r="CS605">
            <v>0</v>
          </cell>
        </row>
        <row r="606">
          <cell r="BG606">
            <v>17976.493982222222</v>
          </cell>
          <cell r="BH606">
            <v>17976.493982222222</v>
          </cell>
          <cell r="BJ606">
            <v>18584.720078506667</v>
          </cell>
          <cell r="BK606">
            <v>19642.387074844446</v>
          </cell>
          <cell r="BL606">
            <v>22059.911637902223</v>
          </cell>
          <cell r="BM606">
            <v>25686.19848248889</v>
          </cell>
          <cell r="CO606">
            <v>30219.057038222225</v>
          </cell>
          <cell r="CR606">
            <v>0</v>
          </cell>
          <cell r="CS606">
            <v>0</v>
          </cell>
        </row>
        <row r="607">
          <cell r="BG607">
            <v>15671.260142222221</v>
          </cell>
          <cell r="BH607">
            <v>15671.260142222221</v>
          </cell>
          <cell r="BJ607">
            <v>16316.369979946667</v>
          </cell>
          <cell r="BK607">
            <v>17244.943881244446</v>
          </cell>
          <cell r="BL607">
            <v>19367.398512782223</v>
          </cell>
          <cell r="BM607">
            <v>22551.080460088888</v>
          </cell>
          <cell r="CO607">
            <v>26530.682894222224</v>
          </cell>
          <cell r="CR607">
            <v>0</v>
          </cell>
          <cell r="CS607">
            <v>0</v>
          </cell>
        </row>
        <row r="608">
          <cell r="BG608">
            <v>28126.48110222222</v>
          </cell>
          <cell r="BH608">
            <v>28126.481102222217</v>
          </cell>
          <cell r="BJ608">
            <v>28572.307404586667</v>
          </cell>
          <cell r="BK608">
            <v>30198.373679644446</v>
          </cell>
          <cell r="BL608">
            <v>33915.09659406222</v>
          </cell>
          <cell r="BM608">
            <v>39490.18096568889</v>
          </cell>
          <cell r="CO608">
            <v>46459.03643022222</v>
          </cell>
          <cell r="CR608">
            <v>0</v>
          </cell>
          <cell r="CS608">
            <v>0</v>
          </cell>
        </row>
        <row r="609">
          <cell r="BJ609">
            <v>0</v>
          </cell>
          <cell r="BK609">
            <v>0</v>
          </cell>
          <cell r="BL609">
            <v>0</v>
          </cell>
          <cell r="CR609">
            <v>0</v>
          </cell>
          <cell r="CS609">
            <v>0</v>
          </cell>
        </row>
        <row r="610">
          <cell r="BG610">
            <v>1970.8421911111109</v>
          </cell>
          <cell r="BH610">
            <v>1970.8421911111107</v>
          </cell>
          <cell r="BJ610">
            <v>2021.303113854333</v>
          </cell>
          <cell r="BK610">
            <v>2136.3366243988885</v>
          </cell>
          <cell r="BL610">
            <v>2399.270362786444</v>
          </cell>
          <cell r="BM610">
            <v>2793.6709703677775</v>
          </cell>
          <cell r="CO610">
            <v>3286.671729844444</v>
          </cell>
          <cell r="CR610">
            <v>0</v>
          </cell>
          <cell r="CS610">
            <v>0</v>
          </cell>
        </row>
        <row r="611">
          <cell r="BG611">
            <v>2772.326511111111</v>
          </cell>
          <cell r="BH611">
            <v>2772.326511111111</v>
          </cell>
          <cell r="BJ611">
            <v>2859.4105927749997</v>
          </cell>
          <cell r="BK611">
            <v>3022.1412769166664</v>
          </cell>
          <cell r="BL611">
            <v>3394.0971263833326</v>
          </cell>
          <cell r="BM611">
            <v>3952.030900583333</v>
          </cell>
          <cell r="CO611">
            <v>4649.448118333333</v>
          </cell>
          <cell r="CR611">
            <v>0</v>
          </cell>
          <cell r="CS611">
            <v>0</v>
          </cell>
        </row>
        <row r="612">
          <cell r="BG612" t="e">
            <v>#DIV/0!</v>
          </cell>
          <cell r="BH612" t="e">
            <v>#DIV/0!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CR612">
            <v>0</v>
          </cell>
          <cell r="CS612">
            <v>0</v>
          </cell>
        </row>
        <row r="613">
          <cell r="BG613">
            <v>852.8916666666667</v>
          </cell>
          <cell r="BH613">
            <v>852.8916666666668</v>
          </cell>
          <cell r="BJ613">
            <v>866.1209000000001</v>
          </cell>
          <cell r="BK613">
            <v>915.4123333333334</v>
          </cell>
          <cell r="BL613">
            <v>1028.0784666666668</v>
          </cell>
          <cell r="BM613">
            <v>1197.0776666666668</v>
          </cell>
          <cell r="CO613">
            <v>1408.3266666666668</v>
          </cell>
          <cell r="CR613">
            <v>0</v>
          </cell>
          <cell r="CS613">
            <v>0</v>
          </cell>
        </row>
        <row r="614">
          <cell r="BG614">
            <v>3103.4864311111114</v>
          </cell>
          <cell r="BH614">
            <v>3103.4864311111114</v>
          </cell>
          <cell r="BJ614">
            <v>3195.455121595</v>
          </cell>
          <cell r="BK614">
            <v>3377.310291116667</v>
          </cell>
          <cell r="BL614">
            <v>3792.9792500233334</v>
          </cell>
          <cell r="BM614">
            <v>4416.482688383333</v>
          </cell>
          <cell r="CO614">
            <v>5195.861986333333</v>
          </cell>
          <cell r="CR614">
            <v>0</v>
          </cell>
          <cell r="CS614">
            <v>0</v>
          </cell>
        </row>
        <row r="615">
          <cell r="BG615">
            <v>1262.5186933333332</v>
          </cell>
          <cell r="BH615">
            <v>1262.5186933333332</v>
          </cell>
          <cell r="BJ615">
            <v>1296.0693942399998</v>
          </cell>
          <cell r="BK615">
            <v>1369.8294410666665</v>
          </cell>
          <cell r="BL615">
            <v>1538.423833813333</v>
          </cell>
          <cell r="BM615">
            <v>1791.315422933333</v>
          </cell>
          <cell r="CO615">
            <v>2107.429909333333</v>
          </cell>
          <cell r="CR615">
            <v>0</v>
          </cell>
          <cell r="CS615">
            <v>0</v>
          </cell>
        </row>
        <row r="616">
          <cell r="BG616">
            <v>1613.5837666666666</v>
          </cell>
          <cell r="BH616">
            <v>1613.5837666666664</v>
          </cell>
          <cell r="BJ616">
            <v>1654.9551763999998</v>
          </cell>
          <cell r="BK616">
            <v>1749.1396173333333</v>
          </cell>
          <cell r="BL616">
            <v>1964.4183394666666</v>
          </cell>
          <cell r="BM616">
            <v>2287.3364226666663</v>
          </cell>
          <cell r="CO616">
            <v>2690.9840266666665</v>
          </cell>
          <cell r="CR616">
            <v>0</v>
          </cell>
          <cell r="CS616">
            <v>0</v>
          </cell>
        </row>
        <row r="617">
          <cell r="BG617">
            <v>1702.8010533333336</v>
          </cell>
          <cell r="BH617">
            <v>1702.8010533333336</v>
          </cell>
          <cell r="BJ617">
            <v>1809.9337364800003</v>
          </cell>
          <cell r="BK617">
            <v>1912.9380954666672</v>
          </cell>
          <cell r="BL617">
            <v>2148.3766302933336</v>
          </cell>
          <cell r="BM617">
            <v>2501.534432533334</v>
          </cell>
          <cell r="CO617">
            <v>2942.981685333334</v>
          </cell>
          <cell r="CR617">
            <v>0</v>
          </cell>
          <cell r="CS617">
            <v>0</v>
          </cell>
        </row>
        <row r="618">
          <cell r="BG618">
            <v>2294.8909303703704</v>
          </cell>
          <cell r="BH618">
            <v>2294.8909303703704</v>
          </cell>
          <cell r="BJ618">
            <v>2407.4810088177783</v>
          </cell>
          <cell r="BK618">
            <v>2544.492123140741</v>
          </cell>
          <cell r="BL618">
            <v>2857.6603844503707</v>
          </cell>
          <cell r="BM618">
            <v>3327.412776414815</v>
          </cell>
          <cell r="CO618">
            <v>3914.603266370371</v>
          </cell>
          <cell r="CR618">
            <v>0</v>
          </cell>
          <cell r="CS618">
            <v>0</v>
          </cell>
        </row>
        <row r="619">
          <cell r="BG619">
            <v>4040.2282355555553</v>
          </cell>
          <cell r="BH619">
            <v>4040.2282355555553</v>
          </cell>
          <cell r="BJ619">
            <v>4199.547083786667</v>
          </cell>
          <cell r="BK619">
            <v>4438.545698311112</v>
          </cell>
          <cell r="BL619">
            <v>4984.828245795556</v>
          </cell>
          <cell r="BM619">
            <v>5804.252067022223</v>
          </cell>
          <cell r="CO619">
            <v>6828.531843555556</v>
          </cell>
          <cell r="CR619">
            <v>0</v>
          </cell>
          <cell r="CS619">
            <v>0</v>
          </cell>
        </row>
        <row r="620">
          <cell r="BG620">
            <v>1091.2363388888887</v>
          </cell>
          <cell r="BH620">
            <v>1091.2363388888887</v>
          </cell>
          <cell r="BJ620">
            <v>1129.7671824666666</v>
          </cell>
          <cell r="BK620">
            <v>1194.0628757777777</v>
          </cell>
          <cell r="BL620">
            <v>1341.0244604888887</v>
          </cell>
          <cell r="BM620">
            <v>1561.4668375555555</v>
          </cell>
          <cell r="CO620">
            <v>1837.0198088888887</v>
          </cell>
          <cell r="CR620">
            <v>0</v>
          </cell>
          <cell r="CS620">
            <v>0</v>
          </cell>
        </row>
        <row r="621">
          <cell r="BG621" t="e">
            <v>#DIV/0!</v>
          </cell>
          <cell r="BH621" t="e">
            <v>#DIV/0!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CR621">
            <v>0</v>
          </cell>
          <cell r="CS621">
            <v>0</v>
          </cell>
        </row>
        <row r="622">
          <cell r="BG622">
            <v>17297.107496666664</v>
          </cell>
          <cell r="BH622">
            <v>17297.107496666664</v>
          </cell>
          <cell r="BJ622">
            <v>17188.32565172</v>
          </cell>
          <cell r="BK622">
            <v>18166.52304653333</v>
          </cell>
          <cell r="BL622">
            <v>20402.402806106664</v>
          </cell>
          <cell r="BM622">
            <v>23756.222445466665</v>
          </cell>
          <cell r="CO622">
            <v>27948.496994666664</v>
          </cell>
          <cell r="CR622">
            <v>0</v>
          </cell>
          <cell r="CS622">
            <v>0</v>
          </cell>
        </row>
        <row r="623">
          <cell r="BG623">
            <v>17072.028151111113</v>
          </cell>
          <cell r="BH623">
            <v>17072.028151111113</v>
          </cell>
          <cell r="BJ623">
            <v>17246.80070069334</v>
          </cell>
          <cell r="BK623">
            <v>18228.32594382223</v>
          </cell>
          <cell r="BL623">
            <v>20471.812213831116</v>
          </cell>
          <cell r="BM623">
            <v>23837.04161884445</v>
          </cell>
          <cell r="CO623">
            <v>28043.57837511112</v>
          </cell>
          <cell r="CR623">
            <v>0</v>
          </cell>
          <cell r="CS623">
            <v>0</v>
          </cell>
        </row>
        <row r="624">
          <cell r="BG624">
            <v>5160.662142222223</v>
          </cell>
          <cell r="BH624">
            <v>5160.662142222223</v>
          </cell>
          <cell r="BJ624">
            <v>5167.676547946668</v>
          </cell>
          <cell r="BK624">
            <v>5461.771961244445</v>
          </cell>
          <cell r="BL624">
            <v>6133.990048782223</v>
          </cell>
          <cell r="BM624">
            <v>7142.31718008889</v>
          </cell>
          <cell r="CO624">
            <v>8402.726094222224</v>
          </cell>
          <cell r="CR624">
            <v>0</v>
          </cell>
          <cell r="CS624">
            <v>0</v>
          </cell>
        </row>
        <row r="625">
          <cell r="BG625">
            <v>7583.134284444444</v>
          </cell>
          <cell r="BH625">
            <v>7583.134284444444</v>
          </cell>
          <cell r="BJ625">
            <v>7640.9741358933325</v>
          </cell>
          <cell r="BK625">
            <v>8075.826322488888</v>
          </cell>
          <cell r="BL625">
            <v>9069.774177564443</v>
          </cell>
          <cell r="BM625">
            <v>10560.695960177776</v>
          </cell>
          <cell r="CO625">
            <v>12424.348188444443</v>
          </cell>
          <cell r="CR625">
            <v>0</v>
          </cell>
          <cell r="CS625">
            <v>0</v>
          </cell>
        </row>
        <row r="626">
          <cell r="BG626">
            <v>43135.52469333333</v>
          </cell>
          <cell r="BH626">
            <v>43135.52469333333</v>
          </cell>
          <cell r="BJ626">
            <v>43789.13129824</v>
          </cell>
          <cell r="BK626">
            <v>46281.195681066674</v>
          </cell>
          <cell r="BL626">
            <v>51977.34284181334</v>
          </cell>
          <cell r="BM626">
            <v>60521.56358293333</v>
          </cell>
          <cell r="CO626">
            <v>71201.83950933334</v>
          </cell>
          <cell r="CR626">
            <v>0</v>
          </cell>
          <cell r="CS626">
            <v>0</v>
          </cell>
        </row>
        <row r="627">
          <cell r="BG627">
            <v>8571.459804444443</v>
          </cell>
          <cell r="BH627">
            <v>8571.459804444443</v>
          </cell>
          <cell r="BJ627">
            <v>8613.48644757333</v>
          </cell>
          <cell r="BK627">
            <v>9103.684863288887</v>
          </cell>
          <cell r="BL627">
            <v>10224.138384924441</v>
          </cell>
          <cell r="BM627">
            <v>11904.818667377775</v>
          </cell>
          <cell r="CO627">
            <v>14005.66902044444</v>
          </cell>
          <cell r="CR627">
            <v>0</v>
          </cell>
          <cell r="CS627">
            <v>0</v>
          </cell>
        </row>
        <row r="628">
          <cell r="BG628">
            <v>10269.781884444445</v>
          </cell>
          <cell r="BH628">
            <v>10269.781884444445</v>
          </cell>
          <cell r="BJ628">
            <v>10284.635374293332</v>
          </cell>
          <cell r="BK628">
            <v>10869.939826488888</v>
          </cell>
          <cell r="BL628">
            <v>12207.778574364442</v>
          </cell>
          <cell r="BM628">
            <v>14214.536696177776</v>
          </cell>
          <cell r="CO628">
            <v>16722.984348444443</v>
          </cell>
          <cell r="CR628">
            <v>0</v>
          </cell>
          <cell r="CS628">
            <v>0</v>
          </cell>
        </row>
        <row r="629">
          <cell r="BG629">
            <v>7708.124604444443</v>
          </cell>
          <cell r="BH629">
            <v>7708.124604444443</v>
          </cell>
          <cell r="BJ629">
            <v>7763.9646107733315</v>
          </cell>
          <cell r="BK629">
            <v>8205.816255288886</v>
          </cell>
          <cell r="BL629">
            <v>9215.762871324441</v>
          </cell>
          <cell r="BM629">
            <v>10730.682795377776</v>
          </cell>
          <cell r="CO629">
            <v>12624.332700444442</v>
          </cell>
          <cell r="CR629">
            <v>0</v>
          </cell>
          <cell r="CS629">
            <v>0</v>
          </cell>
        </row>
        <row r="630">
          <cell r="BG630">
            <v>9143.580444444444</v>
          </cell>
          <cell r="BH630">
            <v>9143.580444444444</v>
          </cell>
          <cell r="BJ630">
            <v>9176.453157333333</v>
          </cell>
          <cell r="BK630">
            <v>9698.690328888888</v>
          </cell>
          <cell r="BL630">
            <v>10892.375292444443</v>
          </cell>
          <cell r="BM630">
            <v>12682.902737777777</v>
          </cell>
          <cell r="CO630">
            <v>14921.062044444443</v>
          </cell>
          <cell r="CR630">
            <v>0</v>
          </cell>
          <cell r="CS630">
            <v>0</v>
          </cell>
        </row>
        <row r="631">
          <cell r="BG631">
            <v>6877.003404444444</v>
          </cell>
          <cell r="BH631">
            <v>6877.003404444444</v>
          </cell>
          <cell r="BJ631">
            <v>6946.141349973333</v>
          </cell>
          <cell r="BK631">
            <v>7341.450207288888</v>
          </cell>
          <cell r="BL631">
            <v>8245.013309724443</v>
          </cell>
          <cell r="BM631">
            <v>9600.357963377777</v>
          </cell>
          <cell r="CO631">
            <v>11294.538780444444</v>
          </cell>
          <cell r="CR631">
            <v>0</v>
          </cell>
          <cell r="CS631">
            <v>0</v>
          </cell>
        </row>
        <row r="632">
          <cell r="BG632">
            <v>50561.49597333333</v>
          </cell>
          <cell r="BH632">
            <v>50561.49597333334</v>
          </cell>
          <cell r="BJ632">
            <v>51096.287037760005</v>
          </cell>
          <cell r="BK632">
            <v>54004.20581226668</v>
          </cell>
          <cell r="BL632">
            <v>60650.877296853345</v>
          </cell>
          <cell r="BM632">
            <v>70620.88452373334</v>
          </cell>
          <cell r="CO632">
            <v>83083.39355733334</v>
          </cell>
          <cell r="CR632">
            <v>0</v>
          </cell>
          <cell r="CS632">
            <v>0</v>
          </cell>
        </row>
        <row r="633">
          <cell r="BG633">
            <v>7903.505096666667</v>
          </cell>
          <cell r="BH633">
            <v>7903.505096666666</v>
          </cell>
          <cell r="BJ633">
            <v>7945.020890119999</v>
          </cell>
          <cell r="BK633">
            <v>8397.176550533333</v>
          </cell>
          <cell r="BL633">
            <v>9430.675202906667</v>
          </cell>
          <cell r="BM633">
            <v>10980.923181466665</v>
          </cell>
          <cell r="CO633">
            <v>12918.733154666666</v>
          </cell>
          <cell r="CR633">
            <v>0</v>
          </cell>
          <cell r="CS633">
            <v>0</v>
          </cell>
        </row>
        <row r="634">
          <cell r="BG634">
            <v>8643.138536666667</v>
          </cell>
          <cell r="BH634">
            <v>8643.138536666667</v>
          </cell>
          <cell r="BJ634">
            <v>8672.820195080001</v>
          </cell>
          <cell r="BK634">
            <v>9166.395328133334</v>
          </cell>
          <cell r="BL634">
            <v>10294.567060826668</v>
          </cell>
          <cell r="BM634">
            <v>11986.824659866668</v>
          </cell>
          <cell r="CO634">
            <v>14102.146658666668</v>
          </cell>
          <cell r="CR634">
            <v>0</v>
          </cell>
          <cell r="CS634">
            <v>0</v>
          </cell>
        </row>
        <row r="635">
          <cell r="BG635">
            <v>9744.857336666666</v>
          </cell>
          <cell r="BH635">
            <v>9744.857336666666</v>
          </cell>
          <cell r="BJ635">
            <v>9756.91149428</v>
          </cell>
          <cell r="BK635">
            <v>10312.182880133332</v>
          </cell>
          <cell r="BL635">
            <v>11581.374619226666</v>
          </cell>
          <cell r="BM635">
            <v>13485.162227866665</v>
          </cell>
          <cell r="CO635">
            <v>15864.896738666666</v>
          </cell>
          <cell r="CR635">
            <v>0</v>
          </cell>
          <cell r="CS635">
            <v>0</v>
          </cell>
        </row>
        <row r="636">
          <cell r="BG636">
            <v>11605.016033333335</v>
          </cell>
          <cell r="BH636">
            <v>11605.016033333335</v>
          </cell>
          <cell r="BJ636">
            <v>11755.279526800003</v>
          </cell>
          <cell r="BK636">
            <v>12424.27917466667</v>
          </cell>
          <cell r="BL636">
            <v>13953.421226933337</v>
          </cell>
          <cell r="BM636">
            <v>16247.134305333337</v>
          </cell>
          <cell r="CO636">
            <v>19114.275653333338</v>
          </cell>
          <cell r="CR636">
            <v>0</v>
          </cell>
          <cell r="CS636">
            <v>0</v>
          </cell>
        </row>
        <row r="637">
          <cell r="BG637">
            <v>10449.177713333333</v>
          </cell>
          <cell r="BH637">
            <v>10449.177713333333</v>
          </cell>
          <cell r="BJ637">
            <v>10617.93461992</v>
          </cell>
          <cell r="BK637">
            <v>11222.207321866666</v>
          </cell>
          <cell r="BL637">
            <v>12603.402069173333</v>
          </cell>
          <cell r="BM637">
            <v>14675.194190133334</v>
          </cell>
          <cell r="CO637">
            <v>17264.934341333334</v>
          </cell>
          <cell r="CR637">
            <v>0</v>
          </cell>
          <cell r="CS637">
            <v>0</v>
          </cell>
        </row>
        <row r="638">
          <cell r="BG638">
            <v>11746.757633333333</v>
          </cell>
          <cell r="BH638">
            <v>11746.757633333333</v>
          </cell>
          <cell r="BJ638">
            <v>11894.7532612</v>
          </cell>
          <cell r="BK638">
            <v>12571.690438666668</v>
          </cell>
          <cell r="BL638">
            <v>14118.975415733334</v>
          </cell>
          <cell r="BM638">
            <v>16439.902881333335</v>
          </cell>
          <cell r="CO638">
            <v>19341.062213333335</v>
          </cell>
          <cell r="CR638">
            <v>0</v>
          </cell>
          <cell r="CS638">
            <v>0</v>
          </cell>
        </row>
        <row r="639">
          <cell r="BG639">
            <v>15359.511253333332</v>
          </cell>
          <cell r="BH639">
            <v>15359.511253333332</v>
          </cell>
          <cell r="BJ639">
            <v>15651.269073279998</v>
          </cell>
          <cell r="BK639">
            <v>16541.991703466665</v>
          </cell>
          <cell r="BL639">
            <v>18577.929143893332</v>
          </cell>
          <cell r="BM639">
            <v>21631.83530453333</v>
          </cell>
          <cell r="CO639">
            <v>25449.218005333332</v>
          </cell>
          <cell r="CR639">
            <v>0</v>
          </cell>
          <cell r="CS639">
            <v>0</v>
          </cell>
        </row>
        <row r="640">
          <cell r="BG640">
            <v>11815.051313333335</v>
          </cell>
          <cell r="BH640">
            <v>11815.051313333335</v>
          </cell>
          <cell r="BJ640">
            <v>11961.954242320002</v>
          </cell>
          <cell r="BK640">
            <v>12642.71586586667</v>
          </cell>
          <cell r="BL640">
            <v>14198.742433973337</v>
          </cell>
          <cell r="BM640">
            <v>16532.782286133337</v>
          </cell>
          <cell r="CO640">
            <v>19450.332101333337</v>
          </cell>
          <cell r="CR640">
            <v>0</v>
          </cell>
          <cell r="CS640">
            <v>0</v>
          </cell>
        </row>
        <row r="641">
          <cell r="BG641">
            <v>13259.158453333333</v>
          </cell>
          <cell r="BH641">
            <v>13259.158453333333</v>
          </cell>
          <cell r="BJ641">
            <v>13584.521918080001</v>
          </cell>
          <cell r="BK641">
            <v>14357.624791466667</v>
          </cell>
          <cell r="BL641">
            <v>16124.717073493335</v>
          </cell>
          <cell r="BM641">
            <v>18775.355496533335</v>
          </cell>
          <cell r="CO641">
            <v>22088.653525333335</v>
          </cell>
          <cell r="CR641">
            <v>0</v>
          </cell>
          <cell r="CS641">
            <v>0</v>
          </cell>
        </row>
        <row r="642">
          <cell r="BG642">
            <v>12607.202180740742</v>
          </cell>
          <cell r="BH642">
            <v>12607.202180740742</v>
          </cell>
          <cell r="BJ642">
            <v>12704.103612515559</v>
          </cell>
          <cell r="BK642">
            <v>13427.101379081485</v>
          </cell>
          <cell r="BL642">
            <v>15079.667702660743</v>
          </cell>
          <cell r="BM642">
            <v>17558.517188029633</v>
          </cell>
          <cell r="CO642">
            <v>20657.079044740745</v>
          </cell>
          <cell r="CR642">
            <v>0</v>
          </cell>
          <cell r="CS642">
            <v>0</v>
          </cell>
        </row>
        <row r="643">
          <cell r="BG643">
            <v>2727.860862222222</v>
          </cell>
          <cell r="BH643">
            <v>2727.860862222222</v>
          </cell>
          <cell r="BJ643">
            <v>2773.8000884266667</v>
          </cell>
          <cell r="BK643">
            <v>2931.658630044444</v>
          </cell>
          <cell r="BL643">
            <v>3292.4781537422223</v>
          </cell>
          <cell r="BM643">
            <v>3833.7074392888885</v>
          </cell>
          <cell r="CO643">
            <v>4510.244046222222</v>
          </cell>
          <cell r="CR643">
            <v>0</v>
          </cell>
          <cell r="CS643">
            <v>0</v>
          </cell>
        </row>
        <row r="644">
          <cell r="BG644">
            <v>1815.8876866666667</v>
          </cell>
          <cell r="BH644">
            <v>1815.8876866666667</v>
          </cell>
          <cell r="BJ644">
            <v>1854.0222336800002</v>
          </cell>
          <cell r="BK644">
            <v>1959.5356941333334</v>
          </cell>
          <cell r="BL644">
            <v>2200.7093180266666</v>
          </cell>
          <cell r="BM644">
            <v>2562.469753866667</v>
          </cell>
          <cell r="CO644">
            <v>3014.670298666667</v>
          </cell>
          <cell r="CR644">
            <v>0</v>
          </cell>
          <cell r="CS644">
            <v>0</v>
          </cell>
        </row>
        <row r="645">
          <cell r="BG645">
            <v>9681.717896666667</v>
          </cell>
          <cell r="BH645">
            <v>9681.717896666667</v>
          </cell>
          <cell r="BJ645">
            <v>9694.782285320001</v>
          </cell>
          <cell r="BK645">
            <v>10246.517862533336</v>
          </cell>
          <cell r="BL645">
            <v>11507.627753306668</v>
          </cell>
          <cell r="BM645">
            <v>13399.292589466668</v>
          </cell>
          <cell r="CO645">
            <v>15763.873634666668</v>
          </cell>
          <cell r="CR645">
            <v>0</v>
          </cell>
          <cell r="CS645">
            <v>0</v>
          </cell>
        </row>
        <row r="646">
          <cell r="BG646">
            <v>11420.438420740742</v>
          </cell>
          <cell r="BH646">
            <v>11420.438420740744</v>
          </cell>
          <cell r="BJ646">
            <v>11536.328072675558</v>
          </cell>
          <cell r="BK646">
            <v>12192.867068681486</v>
          </cell>
          <cell r="BL646">
            <v>13693.527630980745</v>
          </cell>
          <cell r="BM646">
            <v>15944.518474429635</v>
          </cell>
          <cell r="CO646">
            <v>18758.257028740747</v>
          </cell>
          <cell r="CR646">
            <v>0</v>
          </cell>
          <cell r="CS646">
            <v>0</v>
          </cell>
        </row>
        <row r="647">
          <cell r="BG647">
            <v>15889.999976666668</v>
          </cell>
          <cell r="BH647">
            <v>15889.999976666668</v>
          </cell>
          <cell r="BJ647">
            <v>15803.73185204</v>
          </cell>
          <cell r="BK647">
            <v>16703.131225733334</v>
          </cell>
          <cell r="BL647">
            <v>18758.901222746666</v>
          </cell>
          <cell r="BM647">
            <v>21842.55621826667</v>
          </cell>
          <cell r="CO647">
            <v>25697.12496266667</v>
          </cell>
          <cell r="CR647">
            <v>0</v>
          </cell>
          <cell r="CS647">
            <v>0</v>
          </cell>
        </row>
        <row r="648">
          <cell r="BG648">
            <v>29230.184386666664</v>
          </cell>
          <cell r="BH648">
            <v>29230.184386666664</v>
          </cell>
          <cell r="BJ648">
            <v>29434.388936479998</v>
          </cell>
          <cell r="BK648">
            <v>31109.51676213333</v>
          </cell>
          <cell r="BL648">
            <v>34938.38036362667</v>
          </cell>
          <cell r="BM648">
            <v>40681.67576586666</v>
          </cell>
          <cell r="CO648">
            <v>47860.795018666664</v>
          </cell>
          <cell r="CR648">
            <v>0</v>
          </cell>
          <cell r="CS648">
            <v>0</v>
          </cell>
        </row>
        <row r="649">
          <cell r="BG649">
            <v>14919.192353333334</v>
          </cell>
          <cell r="BH649">
            <v>14919.192353333336</v>
          </cell>
          <cell r="BJ649">
            <v>15016.429025680003</v>
          </cell>
          <cell r="BK649">
            <v>15871.022547466671</v>
          </cell>
          <cell r="BL649">
            <v>17824.379168693336</v>
          </cell>
          <cell r="BM649">
            <v>20754.414100533337</v>
          </cell>
          <cell r="CO649">
            <v>24416.95776533334</v>
          </cell>
          <cell r="CR649">
            <v>0</v>
          </cell>
          <cell r="CS649">
            <v>0</v>
          </cell>
        </row>
        <row r="650">
          <cell r="BJ650">
            <v>0</v>
          </cell>
          <cell r="BK650">
            <v>0</v>
          </cell>
          <cell r="BL650">
            <v>0</v>
          </cell>
        </row>
        <row r="651">
          <cell r="BG651">
            <v>3119.5534444444443</v>
          </cell>
          <cell r="BH651">
            <v>3119.553444444444</v>
          </cell>
          <cell r="BJ651">
            <v>3293.603089333333</v>
          </cell>
          <cell r="BK651">
            <v>3481.043915555555</v>
          </cell>
          <cell r="BL651">
            <v>3909.4800897777773</v>
          </cell>
          <cell r="BM651">
            <v>4552.134351111111</v>
          </cell>
          <cell r="CO651">
            <v>5355.452177777777</v>
          </cell>
        </row>
        <row r="652">
          <cell r="BG652">
            <v>2610.6814444444444</v>
          </cell>
          <cell r="BH652">
            <v>2610.6814444444444</v>
          </cell>
          <cell r="BJ652">
            <v>2792.8730413333333</v>
          </cell>
          <cell r="BK652">
            <v>2951.817035555556</v>
          </cell>
          <cell r="BL652">
            <v>3315.117593777778</v>
          </cell>
          <cell r="BM652">
            <v>3860.0684311111113</v>
          </cell>
          <cell r="CO652">
            <v>4541.256977777778</v>
          </cell>
        </row>
        <row r="653">
          <cell r="BG653">
            <v>3063.8614444444447</v>
          </cell>
          <cell r="BH653">
            <v>3063.8614444444447</v>
          </cell>
          <cell r="BJ653">
            <v>3238.802161333334</v>
          </cell>
          <cell r="BK653">
            <v>3423.124235555556</v>
          </cell>
          <cell r="BL653">
            <v>3844.4318337777786</v>
          </cell>
          <cell r="BM653">
            <v>4476.393231111112</v>
          </cell>
          <cell r="CO653">
            <v>5266.344977777779</v>
          </cell>
        </row>
        <row r="654">
          <cell r="BG654">
            <v>4153.677444444444</v>
          </cell>
          <cell r="BH654">
            <v>4153.677444444444</v>
          </cell>
          <cell r="BJ654">
            <v>4311.181105333333</v>
          </cell>
          <cell r="BK654">
            <v>4556.532875555555</v>
          </cell>
          <cell r="BL654">
            <v>5117.336921777777</v>
          </cell>
          <cell r="BM654">
            <v>5958.5429911111105</v>
          </cell>
          <cell r="CO654">
            <v>7010.050577777777</v>
          </cell>
        </row>
        <row r="655">
          <cell r="BG655">
            <v>3391.4614444444446</v>
          </cell>
          <cell r="BH655">
            <v>3391.4614444444446</v>
          </cell>
          <cell r="BJ655">
            <v>3561.1605613333336</v>
          </cell>
          <cell r="BK655">
            <v>3763.828235555556</v>
          </cell>
          <cell r="BL655">
            <v>4227.068633777778</v>
          </cell>
          <cell r="BM655">
            <v>4921.929231111111</v>
          </cell>
          <cell r="CO655">
            <v>5790.504977777779</v>
          </cell>
        </row>
        <row r="656">
          <cell r="BG656">
            <v>4391.442888888889</v>
          </cell>
          <cell r="BH656">
            <v>4391.442888888889</v>
          </cell>
          <cell r="BJ656">
            <v>4769.104802666667</v>
          </cell>
          <cell r="BK656">
            <v>5040.517271111112</v>
          </cell>
          <cell r="BL656">
            <v>5660.888627555556</v>
          </cell>
          <cell r="BM656">
            <v>6591.445662222223</v>
          </cell>
          <cell r="CO656">
            <v>7754.641955555557</v>
          </cell>
        </row>
        <row r="657">
          <cell r="BG657">
            <v>1874.818722222222</v>
          </cell>
          <cell r="BH657">
            <v>1874.818722222222</v>
          </cell>
          <cell r="BJ657">
            <v>1956.8028726666664</v>
          </cell>
          <cell r="BK657">
            <v>2068.1656377777776</v>
          </cell>
          <cell r="BL657">
            <v>2322.7091008888888</v>
          </cell>
          <cell r="BM657">
            <v>2704.524295555555</v>
          </cell>
          <cell r="CO657">
            <v>3181.7932888888886</v>
          </cell>
        </row>
        <row r="658">
          <cell r="BG658">
            <v>2325.727555555555</v>
          </cell>
          <cell r="BH658">
            <v>2325.727555555555</v>
          </cell>
          <cell r="BJ658">
            <v>2467.6859146666666</v>
          </cell>
          <cell r="BK658">
            <v>2608.1233244444447</v>
          </cell>
          <cell r="BL658">
            <v>2929.123118222222</v>
          </cell>
          <cell r="BM658">
            <v>3410.622808888889</v>
          </cell>
          <cell r="CO658">
            <v>4012.497422222222</v>
          </cell>
        </row>
        <row r="659">
          <cell r="BJ659">
            <v>0</v>
          </cell>
          <cell r="BK659">
            <v>0</v>
          </cell>
          <cell r="BL659">
            <v>0</v>
          </cell>
          <cell r="CO659">
            <v>0</v>
          </cell>
        </row>
        <row r="660">
          <cell r="BG660">
            <v>5871.904333333333</v>
          </cell>
          <cell r="BH660">
            <v>5871.904333333334</v>
          </cell>
          <cell r="BJ660">
            <v>6449.841364000001</v>
          </cell>
          <cell r="BK660">
            <v>6816.905506666668</v>
          </cell>
          <cell r="BL660">
            <v>7655.909261333334</v>
          </cell>
          <cell r="BM660">
            <v>8914.414893333334</v>
          </cell>
          <cell r="CO660">
            <v>10487.546933333335</v>
          </cell>
        </row>
        <row r="661">
          <cell r="BJ661">
            <v>0</v>
          </cell>
          <cell r="BK661">
            <v>0</v>
          </cell>
          <cell r="BL661">
            <v>0</v>
          </cell>
        </row>
        <row r="662">
          <cell r="BG662">
            <v>429.50385802469134</v>
          </cell>
          <cell r="BH662">
            <v>429.50385802469134</v>
          </cell>
          <cell r="BJ662">
            <v>435.0741574074074</v>
          </cell>
          <cell r="BK662">
            <v>459.834475308642</v>
          </cell>
          <cell r="BL662">
            <v>516.4294876543211</v>
          </cell>
          <cell r="BM662">
            <v>601.3220061728396</v>
          </cell>
          <cell r="CO662">
            <v>707.4376543209877</v>
          </cell>
        </row>
        <row r="663">
          <cell r="BG663">
            <v>623.8798580246914</v>
          </cell>
          <cell r="BH663">
            <v>623.8798580246914</v>
          </cell>
          <cell r="BJ663">
            <v>626.3401414074074</v>
          </cell>
          <cell r="BK663">
            <v>661.9855153086421</v>
          </cell>
          <cell r="BL663">
            <v>743.460655654321</v>
          </cell>
          <cell r="BM663">
            <v>865.6733661728396</v>
          </cell>
          <cell r="CO663">
            <v>1018.4392543209877</v>
          </cell>
        </row>
        <row r="664">
          <cell r="BG664">
            <v>623.8798580246914</v>
          </cell>
          <cell r="BH664">
            <v>623.8798580246914</v>
          </cell>
          <cell r="BJ664">
            <v>626.3401414074074</v>
          </cell>
          <cell r="BK664">
            <v>661.9855153086421</v>
          </cell>
          <cell r="BL664">
            <v>743.460655654321</v>
          </cell>
          <cell r="BM664">
            <v>865.6733661728396</v>
          </cell>
          <cell r="CO664">
            <v>1018.4392543209877</v>
          </cell>
        </row>
        <row r="665">
          <cell r="BG665">
            <v>429.50385802469134</v>
          </cell>
          <cell r="BH665">
            <v>429.50385802469134</v>
          </cell>
          <cell r="BJ665">
            <v>435.0741574074074</v>
          </cell>
          <cell r="BK665">
            <v>459.834475308642</v>
          </cell>
          <cell r="BL665">
            <v>516.4294876543211</v>
          </cell>
          <cell r="BM665">
            <v>601.3220061728396</v>
          </cell>
          <cell r="CO665">
            <v>707.4376543209877</v>
          </cell>
        </row>
        <row r="666">
          <cell r="BG666">
            <v>843.8511111111111</v>
          </cell>
          <cell r="BH666">
            <v>843.8511111111111</v>
          </cell>
          <cell r="BJ666">
            <v>866.1834933333332</v>
          </cell>
          <cell r="BK666">
            <v>915.4784888888888</v>
          </cell>
          <cell r="BL666">
            <v>1028.1527644444443</v>
          </cell>
          <cell r="BM666">
            <v>1197.1641777777777</v>
          </cell>
          <cell r="CO666">
            <v>1408.4284444444443</v>
          </cell>
        </row>
        <row r="667">
          <cell r="BG667">
            <v>1040.411111111111</v>
          </cell>
          <cell r="BH667">
            <v>1040.411111111111</v>
          </cell>
          <cell r="BJ667">
            <v>1059.5985333333333</v>
          </cell>
          <cell r="BK667">
            <v>1119.9008888888889</v>
          </cell>
          <cell r="BL667">
            <v>1257.7348444444447</v>
          </cell>
          <cell r="BM667">
            <v>1464.485777777778</v>
          </cell>
          <cell r="CO667">
            <v>1722.9244444444446</v>
          </cell>
        </row>
        <row r="668">
          <cell r="BG668">
            <v>1265.7766666666666</v>
          </cell>
          <cell r="BH668">
            <v>1265.7766666666666</v>
          </cell>
          <cell r="BJ668">
            <v>1299.27524</v>
          </cell>
          <cell r="BK668">
            <v>1373.2177333333334</v>
          </cell>
          <cell r="BL668">
            <v>1542.2291466666666</v>
          </cell>
          <cell r="BM668">
            <v>1795.7462666666665</v>
          </cell>
          <cell r="CO668">
            <v>2112.6426666666666</v>
          </cell>
        </row>
        <row r="669">
          <cell r="BG669">
            <v>1476.404496124031</v>
          </cell>
          <cell r="BH669">
            <v>1476.404496124031</v>
          </cell>
          <cell r="BJ669">
            <v>1515.2831869767447</v>
          </cell>
          <cell r="BK669">
            <v>1601.5188155038763</v>
          </cell>
          <cell r="BL669">
            <v>1798.6288235658917</v>
          </cell>
          <cell r="BM669">
            <v>2094.293835658915</v>
          </cell>
          <cell r="CO669">
            <v>2463.8751007751944</v>
          </cell>
        </row>
        <row r="670">
          <cell r="BG670">
            <v>1672.964496124031</v>
          </cell>
          <cell r="BH670">
            <v>1672.964496124031</v>
          </cell>
          <cell r="BJ670">
            <v>1708.6982269767443</v>
          </cell>
          <cell r="BK670">
            <v>1805.9412155038763</v>
          </cell>
          <cell r="BL670">
            <v>2028.2109035658916</v>
          </cell>
          <cell r="BM670">
            <v>2361.615435658915</v>
          </cell>
          <cell r="CO670">
            <v>2778.371100775194</v>
          </cell>
        </row>
        <row r="671">
          <cell r="BG671">
            <v>1889.0631481481482</v>
          </cell>
          <cell r="BH671">
            <v>1889.0631481481482</v>
          </cell>
          <cell r="BJ671">
            <v>1933.4923044444447</v>
          </cell>
          <cell r="BK671">
            <v>2043.5284518518522</v>
          </cell>
          <cell r="BL671">
            <v>2295.0396459259264</v>
          </cell>
          <cell r="BM671">
            <v>2672.3064370370375</v>
          </cell>
          <cell r="CO671">
            <v>3143.8899259259265</v>
          </cell>
        </row>
        <row r="672">
          <cell r="BG672">
            <v>2109.6277777777777</v>
          </cell>
          <cell r="BH672">
            <v>2109.6277777777777</v>
          </cell>
          <cell r="BJ672">
            <v>2165.458733333333</v>
          </cell>
          <cell r="BK672">
            <v>2288.696222222222</v>
          </cell>
          <cell r="BL672">
            <v>2570.3819111111106</v>
          </cell>
          <cell r="BM672">
            <v>2992.9104444444442</v>
          </cell>
          <cell r="CO672">
            <v>3521.071111111111</v>
          </cell>
        </row>
        <row r="673">
          <cell r="BG673">
            <v>480.4606296296296</v>
          </cell>
          <cell r="BH673">
            <v>480.4606296296295</v>
          </cell>
          <cell r="BJ673">
            <v>487.70409288888885</v>
          </cell>
          <cell r="BK673">
            <v>515.4596103703703</v>
          </cell>
          <cell r="BL673">
            <v>578.9007931851852</v>
          </cell>
          <cell r="BM673">
            <v>674.0625674074073</v>
          </cell>
          <cell r="CO673">
            <v>793.0147851851851</v>
          </cell>
        </row>
        <row r="674">
          <cell r="BG674">
            <v>727.8923333333333</v>
          </cell>
          <cell r="BH674">
            <v>727.8923333333333</v>
          </cell>
          <cell r="BJ674">
            <v>743.1215559999999</v>
          </cell>
          <cell r="BK674">
            <v>785.4130266666666</v>
          </cell>
          <cell r="BL674">
            <v>882.0792453333333</v>
          </cell>
          <cell r="BM674">
            <v>1027.0785733333332</v>
          </cell>
          <cell r="CO674">
            <v>1208.3277333333333</v>
          </cell>
        </row>
        <row r="675">
          <cell r="BG675">
            <v>966.9224166666665</v>
          </cell>
          <cell r="BH675">
            <v>966.9224166666665</v>
          </cell>
          <cell r="BJ675">
            <v>985.046033</v>
          </cell>
          <cell r="BK675">
            <v>1041.1055633333333</v>
          </cell>
          <cell r="BL675">
            <v>1169.2416326666666</v>
          </cell>
          <cell r="BM675">
            <v>1361.4457366666666</v>
          </cell>
          <cell r="CO675">
            <v>1601.7008666666666</v>
          </cell>
        </row>
        <row r="676">
          <cell r="BG676">
            <v>1202.8661904761907</v>
          </cell>
          <cell r="BH676">
            <v>1202.8661904761907</v>
          </cell>
          <cell r="BJ676">
            <v>1222.013902857143</v>
          </cell>
          <cell r="BK676">
            <v>1291.5594095238098</v>
          </cell>
          <cell r="BL676">
            <v>1450.520567619048</v>
          </cell>
          <cell r="BM676">
            <v>1688.9623047619052</v>
          </cell>
          <cell r="CO676">
            <v>1987.0144761904767</v>
          </cell>
        </row>
        <row r="677">
          <cell r="BG677">
            <v>1459.385361111111</v>
          </cell>
          <cell r="BH677">
            <v>1459.385361111111</v>
          </cell>
          <cell r="BJ677">
            <v>1492.0258203333333</v>
          </cell>
          <cell r="BK677">
            <v>1576.937858888889</v>
          </cell>
          <cell r="BL677">
            <v>1771.0225184444444</v>
          </cell>
          <cell r="BM677">
            <v>2062.1495077777777</v>
          </cell>
          <cell r="CO677">
            <v>2426.0582444444444</v>
          </cell>
        </row>
        <row r="678">
          <cell r="BG678">
            <v>1687.613361111111</v>
          </cell>
          <cell r="BH678">
            <v>1687.613361111111</v>
          </cell>
          <cell r="BJ678">
            <v>1716.6021723333336</v>
          </cell>
          <cell r="BK678">
            <v>1814.294978888889</v>
          </cell>
          <cell r="BL678">
            <v>2037.5928224444447</v>
          </cell>
          <cell r="BM678">
            <v>2372.5395877777783</v>
          </cell>
          <cell r="CO678">
            <v>2791.223044444445</v>
          </cell>
        </row>
        <row r="679">
          <cell r="BG679">
            <v>2041.8656666666666</v>
          </cell>
          <cell r="BH679">
            <v>2041.8656666666666</v>
          </cell>
          <cell r="BJ679">
            <v>2143.573316</v>
          </cell>
          <cell r="BK679">
            <v>2265.565293333333</v>
          </cell>
          <cell r="BL679">
            <v>2544.4040986666664</v>
          </cell>
          <cell r="BM679">
            <v>2962.6623066666666</v>
          </cell>
          <cell r="CO679">
            <v>3485.4850666666666</v>
          </cell>
        </row>
        <row r="680">
          <cell r="BG680">
            <v>2342.1075555555553</v>
          </cell>
          <cell r="BH680">
            <v>2342.1075555555553</v>
          </cell>
          <cell r="BJ680">
            <v>2483.8038346666667</v>
          </cell>
          <cell r="BK680">
            <v>2625.1585244444445</v>
          </cell>
          <cell r="BL680">
            <v>2948.2549582222223</v>
          </cell>
          <cell r="BM680">
            <v>3432.899608888889</v>
          </cell>
          <cell r="CO680">
            <v>4038.7054222222223</v>
          </cell>
        </row>
        <row r="681">
          <cell r="BG681">
            <v>2570.335555555556</v>
          </cell>
          <cell r="BH681">
            <v>2570.335555555556</v>
          </cell>
          <cell r="BJ681">
            <v>2708.380186666667</v>
          </cell>
          <cell r="BK681">
            <v>2862.5156444444447</v>
          </cell>
          <cell r="BL681">
            <v>3214.8252622222226</v>
          </cell>
          <cell r="BM681">
            <v>3743.289688888889</v>
          </cell>
          <cell r="CO681">
            <v>4403.870222222223</v>
          </cell>
        </row>
        <row r="682">
          <cell r="BG682">
            <v>3098.805444444444</v>
          </cell>
          <cell r="BH682">
            <v>3098.805444444444</v>
          </cell>
          <cell r="BJ682">
            <v>3273.1870573333335</v>
          </cell>
          <cell r="BK682">
            <v>3459.465995555556</v>
          </cell>
          <cell r="BL682">
            <v>3885.2464257777783</v>
          </cell>
          <cell r="BM682">
            <v>4523.917071111112</v>
          </cell>
          <cell r="CO682">
            <v>5322.255377777778</v>
          </cell>
        </row>
        <row r="683">
          <cell r="BG683">
            <v>480.4606296296296</v>
          </cell>
          <cell r="BH683">
            <v>480.4606296296295</v>
          </cell>
          <cell r="BJ683">
            <v>487.70409288888885</v>
          </cell>
          <cell r="BK683">
            <v>515.4596103703703</v>
          </cell>
          <cell r="BL683">
            <v>578.9007931851852</v>
          </cell>
          <cell r="BM683">
            <v>674.0625674074073</v>
          </cell>
          <cell r="CO683">
            <v>793.0147851851851</v>
          </cell>
        </row>
        <row r="684">
          <cell r="BG684">
            <v>972.923574074074</v>
          </cell>
          <cell r="BH684">
            <v>972.9235740740739</v>
          </cell>
          <cell r="BJ684">
            <v>994.6838802222221</v>
          </cell>
          <cell r="BK684">
            <v>1051.291905925926</v>
          </cell>
          <cell r="BL684">
            <v>1180.681678962963</v>
          </cell>
          <cell r="BM684">
            <v>1374.7663385185183</v>
          </cell>
          <cell r="CO684">
            <v>1617.3721629629629</v>
          </cell>
        </row>
        <row r="685">
          <cell r="BG685">
            <v>1720.7982962962963</v>
          </cell>
          <cell r="BH685">
            <v>1720.7982962962963</v>
          </cell>
          <cell r="BJ685">
            <v>1842.573856888889</v>
          </cell>
          <cell r="BK685">
            <v>1947.435783703704</v>
          </cell>
          <cell r="BL685">
            <v>2187.120187851852</v>
          </cell>
          <cell r="BM685">
            <v>2546.646794074074</v>
          </cell>
          <cell r="CO685">
            <v>2996.055051851852</v>
          </cell>
        </row>
        <row r="686">
          <cell r="BG686">
            <v>1720.7982962962963</v>
          </cell>
          <cell r="BH686">
            <v>1720.7982962962963</v>
          </cell>
          <cell r="BJ686">
            <v>1842.573856888889</v>
          </cell>
          <cell r="BK686">
            <v>1947.435783703704</v>
          </cell>
          <cell r="BL686">
            <v>2187.120187851852</v>
          </cell>
          <cell r="BM686">
            <v>2546.646794074074</v>
          </cell>
          <cell r="CO686">
            <v>2996.055051851852</v>
          </cell>
        </row>
        <row r="687">
          <cell r="BG687">
            <v>1720.7982962962963</v>
          </cell>
          <cell r="BH687">
            <v>1720.7982962962963</v>
          </cell>
          <cell r="BJ687">
            <v>1842.573856888889</v>
          </cell>
          <cell r="BK687">
            <v>1947.435783703704</v>
          </cell>
          <cell r="BL687">
            <v>2187.120187851852</v>
          </cell>
          <cell r="BM687">
            <v>2546.646794074074</v>
          </cell>
          <cell r="CO687">
            <v>2996.055051851852</v>
          </cell>
        </row>
        <row r="688">
          <cell r="BG688">
            <v>1720.7982962962963</v>
          </cell>
          <cell r="BH688">
            <v>1720.7982962962963</v>
          </cell>
          <cell r="BJ688">
            <v>1842.573856888889</v>
          </cell>
          <cell r="BK688">
            <v>1947.435783703704</v>
          </cell>
          <cell r="BL688">
            <v>2187.120187851852</v>
          </cell>
          <cell r="BM688">
            <v>2546.646794074074</v>
          </cell>
          <cell r="CO688">
            <v>2996.055051851852</v>
          </cell>
        </row>
        <row r="689">
          <cell r="BG689">
            <v>1720.7982962962963</v>
          </cell>
          <cell r="BH689">
            <v>1720.7982962962963</v>
          </cell>
          <cell r="BJ689">
            <v>1842.573856888889</v>
          </cell>
          <cell r="BK689">
            <v>1947.435783703704</v>
          </cell>
          <cell r="BL689">
            <v>2187.120187851852</v>
          </cell>
          <cell r="BM689">
            <v>2546.646794074074</v>
          </cell>
          <cell r="CO689">
            <v>2996.055051851852</v>
          </cell>
        </row>
        <row r="690">
          <cell r="BG690">
            <v>1720.7982962962963</v>
          </cell>
          <cell r="BH690">
            <v>1720.7982962962963</v>
          </cell>
          <cell r="BJ690">
            <v>1842.573856888889</v>
          </cell>
          <cell r="BK690">
            <v>1947.435783703704</v>
          </cell>
          <cell r="BL690">
            <v>2187.120187851852</v>
          </cell>
          <cell r="BM690">
            <v>2546.646794074074</v>
          </cell>
          <cell r="CO690">
            <v>2996.055051851852</v>
          </cell>
        </row>
        <row r="691">
          <cell r="BG691">
            <v>1525.378722222222</v>
          </cell>
          <cell r="BH691">
            <v>1525.3787222222222</v>
          </cell>
          <cell r="BJ691">
            <v>1612.9539126666666</v>
          </cell>
          <cell r="BK691">
            <v>1704.7480377777779</v>
          </cell>
          <cell r="BL691">
            <v>1914.5631808888888</v>
          </cell>
          <cell r="BM691">
            <v>2229.2858955555553</v>
          </cell>
          <cell r="CO691">
            <v>2622.6892888888888</v>
          </cell>
        </row>
        <row r="692">
          <cell r="BG692">
            <v>1525.378722222222</v>
          </cell>
          <cell r="BH692">
            <v>1525.3787222222222</v>
          </cell>
          <cell r="BJ692">
            <v>1612.9539126666666</v>
          </cell>
          <cell r="BK692">
            <v>1704.7480377777779</v>
          </cell>
          <cell r="BL692">
            <v>1914.5631808888888</v>
          </cell>
          <cell r="BM692">
            <v>2229.2858955555553</v>
          </cell>
          <cell r="CO692">
            <v>2622.6892888888888</v>
          </cell>
        </row>
        <row r="693">
          <cell r="BG693">
            <v>1525.378722222222</v>
          </cell>
          <cell r="BH693">
            <v>1525.3787222222222</v>
          </cell>
          <cell r="BJ693">
            <v>1612.9539126666666</v>
          </cell>
          <cell r="BK693">
            <v>1704.7480377777779</v>
          </cell>
          <cell r="BL693">
            <v>1914.5631808888888</v>
          </cell>
          <cell r="BM693">
            <v>2229.2858955555553</v>
          </cell>
          <cell r="CO693">
            <v>2622.6892888888888</v>
          </cell>
        </row>
        <row r="694">
          <cell r="BG694">
            <v>1525.378722222222</v>
          </cell>
          <cell r="BH694">
            <v>1525.3787222222222</v>
          </cell>
          <cell r="BJ694">
            <v>1612.9539126666666</v>
          </cell>
          <cell r="BK694">
            <v>1704.7480377777779</v>
          </cell>
          <cell r="BL694">
            <v>1914.5631808888888</v>
          </cell>
          <cell r="BM694">
            <v>2229.2858955555553</v>
          </cell>
          <cell r="CO694">
            <v>2622.6892888888888</v>
          </cell>
        </row>
        <row r="695">
          <cell r="BG695">
            <v>1525.378722222222</v>
          </cell>
          <cell r="BH695">
            <v>1525.3787222222222</v>
          </cell>
          <cell r="BJ695">
            <v>1612.9539126666666</v>
          </cell>
          <cell r="BK695">
            <v>1704.7480377777779</v>
          </cell>
          <cell r="BL695">
            <v>1914.5631808888888</v>
          </cell>
          <cell r="BM695">
            <v>2229.2858955555553</v>
          </cell>
          <cell r="CO695">
            <v>2622.6892888888888</v>
          </cell>
        </row>
        <row r="696">
          <cell r="BG696">
            <v>1525.378722222222</v>
          </cell>
          <cell r="BH696">
            <v>1525.3787222222222</v>
          </cell>
          <cell r="BJ696">
            <v>1612.9539126666666</v>
          </cell>
          <cell r="BK696">
            <v>1704.7480377777779</v>
          </cell>
          <cell r="BL696">
            <v>1914.5631808888888</v>
          </cell>
          <cell r="BM696">
            <v>2229.2858955555553</v>
          </cell>
          <cell r="CO696">
            <v>2622.6892888888888</v>
          </cell>
        </row>
        <row r="697">
          <cell r="BG697">
            <v>1965.4256666666665</v>
          </cell>
          <cell r="BH697">
            <v>1965.4256666666665</v>
          </cell>
          <cell r="BJ697">
            <v>2068.356356</v>
          </cell>
          <cell r="BK697">
            <v>2186.0676933333334</v>
          </cell>
          <cell r="BL697">
            <v>2455.1221786666665</v>
          </cell>
          <cell r="BM697">
            <v>2858.7039066666666</v>
          </cell>
          <cell r="CO697">
            <v>3363.1810666666665</v>
          </cell>
        </row>
        <row r="698">
          <cell r="BG698">
            <v>1965.4256666666665</v>
          </cell>
          <cell r="BH698">
            <v>1965.4256666666665</v>
          </cell>
          <cell r="BJ698">
            <v>2068.356356</v>
          </cell>
          <cell r="BK698">
            <v>2186.0676933333334</v>
          </cell>
          <cell r="BL698">
            <v>2455.1221786666665</v>
          </cell>
          <cell r="BM698">
            <v>2858.7039066666666</v>
          </cell>
          <cell r="CO698">
            <v>3363.1810666666665</v>
          </cell>
        </row>
        <row r="699">
          <cell r="BG699">
            <v>1965.4256666666665</v>
          </cell>
          <cell r="BH699">
            <v>1965.4256666666665</v>
          </cell>
          <cell r="BJ699">
            <v>2068.356356</v>
          </cell>
          <cell r="BK699">
            <v>2186.0676933333334</v>
          </cell>
          <cell r="BL699">
            <v>2455.1221786666665</v>
          </cell>
          <cell r="BM699">
            <v>2858.7039066666666</v>
          </cell>
          <cell r="CO699">
            <v>3363.1810666666665</v>
          </cell>
        </row>
        <row r="700">
          <cell r="BG700">
            <v>1965.4256666666665</v>
          </cell>
          <cell r="BH700">
            <v>1965.4256666666665</v>
          </cell>
          <cell r="BJ700">
            <v>2068.356356</v>
          </cell>
          <cell r="BK700">
            <v>2186.0676933333334</v>
          </cell>
          <cell r="BL700">
            <v>2455.1221786666665</v>
          </cell>
          <cell r="BM700">
            <v>2858.7039066666666</v>
          </cell>
          <cell r="CO700">
            <v>3363.1810666666665</v>
          </cell>
        </row>
        <row r="701">
          <cell r="BG701">
            <v>1965.4256666666665</v>
          </cell>
          <cell r="BH701">
            <v>1965.4256666666665</v>
          </cell>
          <cell r="BJ701">
            <v>2068.356356</v>
          </cell>
          <cell r="BK701">
            <v>2186.0676933333334</v>
          </cell>
          <cell r="BL701">
            <v>2455.1221786666665</v>
          </cell>
          <cell r="BM701">
            <v>2858.7039066666666</v>
          </cell>
          <cell r="CO701">
            <v>3363.1810666666665</v>
          </cell>
        </row>
        <row r="702">
          <cell r="BG702">
            <v>2306.0715555555553</v>
          </cell>
          <cell r="BH702">
            <v>2306.0715555555553</v>
          </cell>
          <cell r="BJ702">
            <v>2448.3444106666666</v>
          </cell>
          <cell r="BK702">
            <v>2587.6810844444444</v>
          </cell>
          <cell r="BL702">
            <v>2906.1649102222223</v>
          </cell>
          <cell r="BM702">
            <v>3383.890648888889</v>
          </cell>
          <cell r="CO702">
            <v>3981.0478222222223</v>
          </cell>
        </row>
        <row r="703">
          <cell r="BG703">
            <v>2306.0715555555553</v>
          </cell>
          <cell r="BH703">
            <v>2306.0715555555553</v>
          </cell>
          <cell r="BJ703">
            <v>2448.3444106666666</v>
          </cell>
          <cell r="BK703">
            <v>2587.6810844444444</v>
          </cell>
          <cell r="BL703">
            <v>2906.1649102222223</v>
          </cell>
          <cell r="BM703">
            <v>3383.890648888889</v>
          </cell>
          <cell r="CO703">
            <v>3981.0478222222223</v>
          </cell>
        </row>
        <row r="704">
          <cell r="BG704">
            <v>2306.0715555555553</v>
          </cell>
          <cell r="BH704">
            <v>2306.0715555555553</v>
          </cell>
          <cell r="BJ704">
            <v>2448.3444106666666</v>
          </cell>
          <cell r="BK704">
            <v>2587.6810844444444</v>
          </cell>
          <cell r="BL704">
            <v>2906.1649102222223</v>
          </cell>
          <cell r="BM704">
            <v>3383.890648888889</v>
          </cell>
          <cell r="CO704">
            <v>3981.0478222222223</v>
          </cell>
        </row>
        <row r="705">
          <cell r="BG705">
            <v>2306.0715555555553</v>
          </cell>
          <cell r="BH705">
            <v>2306.0715555555553</v>
          </cell>
          <cell r="BJ705">
            <v>2448.3444106666666</v>
          </cell>
          <cell r="BK705">
            <v>2587.6810844444444</v>
          </cell>
          <cell r="BL705">
            <v>2906.1649102222223</v>
          </cell>
          <cell r="BM705">
            <v>3383.890648888889</v>
          </cell>
          <cell r="CO705">
            <v>3981.0478222222223</v>
          </cell>
        </row>
        <row r="706">
          <cell r="BG706">
            <v>2306.0715555555553</v>
          </cell>
          <cell r="BH706">
            <v>2306.0715555555553</v>
          </cell>
          <cell r="BJ706">
            <v>2448.3444106666666</v>
          </cell>
          <cell r="BK706">
            <v>2587.6810844444444</v>
          </cell>
          <cell r="BL706">
            <v>2906.1649102222223</v>
          </cell>
          <cell r="BM706">
            <v>3383.890648888889</v>
          </cell>
          <cell r="CO706">
            <v>3981.0478222222223</v>
          </cell>
        </row>
        <row r="707">
          <cell r="BG707">
            <v>2693.5281666666665</v>
          </cell>
          <cell r="BH707">
            <v>2693.5281666666665</v>
          </cell>
          <cell r="BJ707">
            <v>2986.3754660000004</v>
          </cell>
          <cell r="BK707">
            <v>3156.3317933333337</v>
          </cell>
          <cell r="BL707">
            <v>3544.803398666667</v>
          </cell>
          <cell r="BM707">
            <v>4127.510806666667</v>
          </cell>
          <cell r="CO707">
            <v>4855.895066666667</v>
          </cell>
        </row>
        <row r="708">
          <cell r="BG708">
            <v>2693.5281666666665</v>
          </cell>
          <cell r="BH708">
            <v>2693.5281666666665</v>
          </cell>
          <cell r="BJ708">
            <v>2986.3754660000004</v>
          </cell>
          <cell r="BK708">
            <v>3156.3317933333337</v>
          </cell>
          <cell r="BL708">
            <v>3544.803398666667</v>
          </cell>
          <cell r="BM708">
            <v>4127.510806666667</v>
          </cell>
          <cell r="CO708">
            <v>4855.895066666667</v>
          </cell>
        </row>
        <row r="709">
          <cell r="BG709">
            <v>1083.167148148148</v>
          </cell>
          <cell r="BH709">
            <v>1083.167148148148</v>
          </cell>
          <cell r="BJ709">
            <v>1140.4906404444446</v>
          </cell>
          <cell r="BK709">
            <v>1205.396611851852</v>
          </cell>
          <cell r="BL709">
            <v>1353.7531179259258</v>
          </cell>
          <cell r="BM709">
            <v>1576.287877037037</v>
          </cell>
          <cell r="CO709">
            <v>1854.456325925926</v>
          </cell>
        </row>
        <row r="710">
          <cell r="BG710">
            <v>1083.167148148148</v>
          </cell>
          <cell r="BH710">
            <v>1083.167148148148</v>
          </cell>
          <cell r="BJ710">
            <v>1140.4906404444446</v>
          </cell>
          <cell r="BK710">
            <v>1205.396611851852</v>
          </cell>
          <cell r="BL710">
            <v>1353.7531179259258</v>
          </cell>
          <cell r="BM710">
            <v>1576.287877037037</v>
          </cell>
          <cell r="CO710">
            <v>1854.456325925926</v>
          </cell>
        </row>
        <row r="711">
          <cell r="BG711">
            <v>1424.8662962962962</v>
          </cell>
          <cell r="BH711">
            <v>1424.8662962962962</v>
          </cell>
          <cell r="BJ711">
            <v>1551.3767688888888</v>
          </cell>
          <cell r="BK711">
            <v>1639.6665037037037</v>
          </cell>
          <cell r="BL711">
            <v>1841.4716118518518</v>
          </cell>
          <cell r="BM711">
            <v>2144.179274074074</v>
          </cell>
          <cell r="CO711">
            <v>2522.5638518518517</v>
          </cell>
        </row>
        <row r="712">
          <cell r="BG712">
            <v>1424.8662962962962</v>
          </cell>
          <cell r="BH712">
            <v>1424.8662962962962</v>
          </cell>
          <cell r="BJ712">
            <v>1551.3767688888888</v>
          </cell>
          <cell r="BK712">
            <v>1639.6665037037037</v>
          </cell>
          <cell r="BL712">
            <v>1841.4716118518518</v>
          </cell>
          <cell r="BM712">
            <v>2144.179274074074</v>
          </cell>
          <cell r="CO712">
            <v>2522.5638518518517</v>
          </cell>
        </row>
        <row r="713">
          <cell r="BG713">
            <v>1424.8662962962962</v>
          </cell>
          <cell r="BH713">
            <v>1424.8662962962962</v>
          </cell>
          <cell r="BJ713">
            <v>1551.3767688888888</v>
          </cell>
          <cell r="BK713">
            <v>1639.6665037037037</v>
          </cell>
          <cell r="BL713">
            <v>1841.4716118518518</v>
          </cell>
          <cell r="BM713">
            <v>2144.179274074074</v>
          </cell>
          <cell r="CO713">
            <v>2522.5638518518517</v>
          </cell>
        </row>
        <row r="714">
          <cell r="BG714">
            <v>1424.8662962962962</v>
          </cell>
          <cell r="BH714">
            <v>1424.8662962962962</v>
          </cell>
          <cell r="BJ714">
            <v>1551.3767688888888</v>
          </cell>
          <cell r="BK714">
            <v>1639.6665037037037</v>
          </cell>
          <cell r="BL714">
            <v>1841.4716118518518</v>
          </cell>
          <cell r="BM714">
            <v>2144.179274074074</v>
          </cell>
          <cell r="CO714">
            <v>2522.5638518518517</v>
          </cell>
        </row>
        <row r="715">
          <cell r="BG715">
            <v>1424.8662962962962</v>
          </cell>
          <cell r="BH715">
            <v>1424.8662962962962</v>
          </cell>
          <cell r="BJ715">
            <v>1551.3767688888888</v>
          </cell>
          <cell r="BK715">
            <v>1639.6665037037037</v>
          </cell>
          <cell r="BL715">
            <v>1841.4716118518518</v>
          </cell>
          <cell r="BM715">
            <v>2144.179274074074</v>
          </cell>
          <cell r="CO715">
            <v>2522.5638518518517</v>
          </cell>
        </row>
        <row r="716">
          <cell r="BG716">
            <v>1424.8662962962962</v>
          </cell>
          <cell r="BH716">
            <v>1424.8662962962962</v>
          </cell>
          <cell r="BJ716">
            <v>1551.3767688888888</v>
          </cell>
          <cell r="BK716">
            <v>1639.6665037037037</v>
          </cell>
          <cell r="BL716">
            <v>1841.4716118518518</v>
          </cell>
          <cell r="BM716">
            <v>2144.179274074074</v>
          </cell>
          <cell r="CO716">
            <v>2522.5638518518517</v>
          </cell>
        </row>
        <row r="717">
          <cell r="BG717">
            <v>673.5281666666666</v>
          </cell>
          <cell r="BH717">
            <v>673.5281666666666</v>
          </cell>
          <cell r="BJ717">
            <v>676.189466</v>
          </cell>
          <cell r="BK717">
            <v>714.6717933333333</v>
          </cell>
          <cell r="BL717">
            <v>802.6313986666667</v>
          </cell>
          <cell r="BM717">
            <v>934.5708066666666</v>
          </cell>
          <cell r="CO717">
            <v>1099.4950666666666</v>
          </cell>
        </row>
        <row r="718">
          <cell r="BJ718">
            <v>0</v>
          </cell>
          <cell r="BK718">
            <v>0</v>
          </cell>
          <cell r="BL718">
            <v>0</v>
          </cell>
          <cell r="CO718">
            <v>0</v>
          </cell>
        </row>
        <row r="719">
          <cell r="BJ719">
            <v>0</v>
          </cell>
          <cell r="BK719">
            <v>0</v>
          </cell>
          <cell r="BL719">
            <v>0</v>
          </cell>
          <cell r="CO719">
            <v>0</v>
          </cell>
        </row>
        <row r="720">
          <cell r="BG720">
            <v>2877.8051666666665</v>
          </cell>
          <cell r="BH720">
            <v>2877.8051666666665</v>
          </cell>
          <cell r="BJ720">
            <v>2971.4227598499997</v>
          </cell>
          <cell r="BK720">
            <v>3140.5281201666667</v>
          </cell>
          <cell r="BL720">
            <v>3527.054658033333</v>
          </cell>
          <cell r="BM720">
            <v>4106.8444648333325</v>
          </cell>
          <cell r="CO720">
            <v>4831.581723333333</v>
          </cell>
        </row>
        <row r="721">
          <cell r="BG721">
            <v>3323.708190476191</v>
          </cell>
          <cell r="BH721">
            <v>3323.708190476191</v>
          </cell>
          <cell r="BJ721">
            <v>3430.998902342857</v>
          </cell>
          <cell r="BK721">
            <v>3626.2590024761903</v>
          </cell>
          <cell r="BL721">
            <v>4072.567802780952</v>
          </cell>
          <cell r="BM721">
            <v>4742.031003238095</v>
          </cell>
          <cell r="CO721">
            <v>5578.860003809524</v>
          </cell>
        </row>
        <row r="722">
          <cell r="BG722">
            <v>2113.758583333333</v>
          </cell>
          <cell r="BH722">
            <v>2113.758583333333</v>
          </cell>
          <cell r="BJ722">
            <v>2179.580721656249</v>
          </cell>
          <cell r="BK722">
            <v>2303.621900937499</v>
          </cell>
          <cell r="BL722">
            <v>2587.144596437499</v>
          </cell>
          <cell r="BM722">
            <v>3012.428639687499</v>
          </cell>
          <cell r="CO722">
            <v>3544.0336937499987</v>
          </cell>
        </row>
        <row r="723">
          <cell r="BG723">
            <v>2462.1065833333337</v>
          </cell>
          <cell r="BH723">
            <v>2462.1065833333337</v>
          </cell>
          <cell r="BJ723">
            <v>2533.06685465625</v>
          </cell>
          <cell r="BK723">
            <v>2677.2251309375006</v>
          </cell>
          <cell r="BL723">
            <v>3006.7297624375005</v>
          </cell>
          <cell r="BM723">
            <v>3500.9867096875</v>
          </cell>
          <cell r="CO723">
            <v>4118.80789375</v>
          </cell>
        </row>
        <row r="724">
          <cell r="BG724">
            <v>3158.816190476191</v>
          </cell>
          <cell r="BH724">
            <v>3158.816190476191</v>
          </cell>
          <cell r="BJ724">
            <v>3264.6888311428575</v>
          </cell>
          <cell r="BK724">
            <v>3450.4841304761912</v>
          </cell>
          <cell r="BL724">
            <v>3875.1591003809526</v>
          </cell>
          <cell r="BM724">
            <v>4512.171555238096</v>
          </cell>
          <cell r="CO724">
            <v>5308.437123809525</v>
          </cell>
        </row>
        <row r="725">
          <cell r="BG725">
            <v>3666.5961904761907</v>
          </cell>
          <cell r="BH725">
            <v>3666.5961904761907</v>
          </cell>
          <cell r="BJ725">
            <v>3776.835739142857</v>
          </cell>
          <cell r="BK725">
            <v>3991.7776104761906</v>
          </cell>
          <cell r="BL725">
            <v>4483.073316380953</v>
          </cell>
          <cell r="BM725">
            <v>5220.016875238095</v>
          </cell>
          <cell r="CO725">
            <v>6141.196323809524</v>
          </cell>
        </row>
        <row r="726">
          <cell r="BG726">
            <v>4018.2201904761905</v>
          </cell>
          <cell r="BH726">
            <v>4018.220190476191</v>
          </cell>
          <cell r="BJ726">
            <v>4131.483705542856</v>
          </cell>
          <cell r="BK726">
            <v>4366.608794476189</v>
          </cell>
          <cell r="BL726">
            <v>4904.037569180951</v>
          </cell>
          <cell r="BM726">
            <v>5710.180731238094</v>
          </cell>
          <cell r="CO726">
            <v>6717.859683809523</v>
          </cell>
        </row>
        <row r="727">
          <cell r="BG727">
            <v>3578.869166666667</v>
          </cell>
          <cell r="BH727">
            <v>3578.869166666667</v>
          </cell>
          <cell r="BJ727">
            <v>3678.51591025</v>
          </cell>
          <cell r="BK727">
            <v>3887.862344166667</v>
          </cell>
          <cell r="BL727">
            <v>4366.368478833334</v>
          </cell>
          <cell r="BM727">
            <v>5084.127680833333</v>
          </cell>
          <cell r="CO727">
            <v>5981.326683333334</v>
          </cell>
        </row>
        <row r="728">
          <cell r="BG728">
            <v>1731.5585833333332</v>
          </cell>
          <cell r="BH728">
            <v>1731.558583333333</v>
          </cell>
          <cell r="BJ728">
            <v>1737.4480209999997</v>
          </cell>
          <cell r="BK728">
            <v>1836.3271766666662</v>
          </cell>
          <cell r="BL728">
            <v>2062.336675333333</v>
          </cell>
          <cell r="BM728">
            <v>2401.350923333333</v>
          </cell>
          <cell r="CO728">
            <v>2825.118733333333</v>
          </cell>
        </row>
        <row r="729">
          <cell r="BG729">
            <v>1477.4116666666666</v>
          </cell>
          <cell r="BH729">
            <v>1477.4116666666666</v>
          </cell>
          <cell r="BJ729">
            <v>1480.64858</v>
          </cell>
          <cell r="BK729">
            <v>1564.9131333333335</v>
          </cell>
          <cell r="BL729">
            <v>1757.5178266666667</v>
          </cell>
          <cell r="BM729">
            <v>2046.4248666666667</v>
          </cell>
          <cell r="CO729">
            <v>2407.558666666667</v>
          </cell>
        </row>
        <row r="730">
          <cell r="BJ730">
            <v>0</v>
          </cell>
          <cell r="BK730">
            <v>0</v>
          </cell>
          <cell r="BL730">
            <v>0</v>
          </cell>
          <cell r="CO730">
            <v>0</v>
          </cell>
        </row>
        <row r="731">
          <cell r="BG731">
            <v>2816.7395166666665</v>
          </cell>
          <cell r="BH731">
            <v>2816.7395166666665</v>
          </cell>
          <cell r="BJ731">
            <v>2939.6435593999995</v>
          </cell>
          <cell r="BK731">
            <v>3106.940347333333</v>
          </cell>
          <cell r="BL731">
            <v>3489.3330054666667</v>
          </cell>
          <cell r="BM731">
            <v>4062.9219926666665</v>
          </cell>
          <cell r="CO731">
            <v>4779.908226666666</v>
          </cell>
        </row>
        <row r="732">
          <cell r="BG732">
            <v>3131.5631166666667</v>
          </cell>
          <cell r="BH732">
            <v>3131.5631166666662</v>
          </cell>
          <cell r="BJ732">
            <v>3249.4299817999995</v>
          </cell>
          <cell r="BK732">
            <v>3434.356891333333</v>
          </cell>
          <cell r="BL732">
            <v>3857.046970266666</v>
          </cell>
          <cell r="BM732">
            <v>4491.082088666666</v>
          </cell>
          <cell r="CO732">
            <v>5283.625986666666</v>
          </cell>
        </row>
        <row r="733">
          <cell r="BG733">
            <v>10412.967777777778</v>
          </cell>
          <cell r="BH733">
            <v>10412.967777777778</v>
          </cell>
          <cell r="BJ733">
            <v>10694.285293333334</v>
          </cell>
          <cell r="BK733">
            <v>11302.90315555556</v>
          </cell>
          <cell r="BL733">
            <v>12694.02969777778</v>
          </cell>
          <cell r="BM733">
            <v>14780.719511111114</v>
          </cell>
          <cell r="CO733">
            <v>17389.08177777778</v>
          </cell>
        </row>
        <row r="734">
          <cell r="BG734">
            <v>6459.927777777777</v>
          </cell>
          <cell r="BH734">
            <v>6459.927777777778</v>
          </cell>
          <cell r="BJ734">
            <v>6804.493933333332</v>
          </cell>
          <cell r="BK734">
            <v>7191.741555555554</v>
          </cell>
          <cell r="BL734">
            <v>8076.8789777777765</v>
          </cell>
          <cell r="BM734">
            <v>9404.58511111111</v>
          </cell>
          <cell r="CO734">
            <v>11064.217777777776</v>
          </cell>
        </row>
        <row r="735">
          <cell r="BG735">
            <v>70396.74333333335</v>
          </cell>
          <cell r="BH735">
            <v>70396.74333333335</v>
          </cell>
          <cell r="BJ735">
            <v>69324.14644000001</v>
          </cell>
          <cell r="BK735">
            <v>73269.42306666668</v>
          </cell>
          <cell r="BL735">
            <v>82287.19821333335</v>
          </cell>
          <cell r="BM735">
            <v>95813.86093333334</v>
          </cell>
          <cell r="CO735">
            <v>112722.18933333336</v>
          </cell>
        </row>
        <row r="736">
          <cell r="BG736">
            <v>3925.943939393939</v>
          </cell>
          <cell r="BH736">
            <v>3925.943939393939</v>
          </cell>
          <cell r="BJ736">
            <v>3985.2902000000004</v>
          </cell>
          <cell r="BK736">
            <v>4212.095333333335</v>
          </cell>
          <cell r="BL736">
            <v>4730.507066666667</v>
          </cell>
          <cell r="BM736">
            <v>5508.1246666666675</v>
          </cell>
          <cell r="CO736">
            <v>6480.146666666667</v>
          </cell>
        </row>
        <row r="737">
          <cell r="BG737">
            <v>3329.4219444444443</v>
          </cell>
          <cell r="BH737">
            <v>3329.4219444444443</v>
          </cell>
          <cell r="BJ737">
            <v>3388.1324433333334</v>
          </cell>
          <cell r="BK737">
            <v>3580.952988888889</v>
          </cell>
          <cell r="BL737">
            <v>4021.6856644444442</v>
          </cell>
          <cell r="BM737">
            <v>4682.784677777778</v>
          </cell>
          <cell r="CO737">
            <v>5509.158444444444</v>
          </cell>
        </row>
        <row r="738">
          <cell r="BG738">
            <v>11882.455555555554</v>
          </cell>
          <cell r="BH738">
            <v>11882.455555555554</v>
          </cell>
          <cell r="BJ738">
            <v>12588.186266666668</v>
          </cell>
          <cell r="BK738">
            <v>13304.587111111112</v>
          </cell>
          <cell r="BL738">
            <v>14942.074755555555</v>
          </cell>
          <cell r="BM738">
            <v>17398.30622222222</v>
          </cell>
          <cell r="CO738">
            <v>20468.595555555556</v>
          </cell>
        </row>
        <row r="739">
          <cell r="BG739">
            <v>5619.087777777777</v>
          </cell>
          <cell r="BH739">
            <v>5619.087777777776</v>
          </cell>
          <cell r="BJ739">
            <v>5977.107373333332</v>
          </cell>
          <cell r="BK739">
            <v>6317.267955555555</v>
          </cell>
          <cell r="BL739">
            <v>7094.777857777777</v>
          </cell>
          <cell r="BM739">
            <v>8261.04271111111</v>
          </cell>
          <cell r="CO739">
            <v>9718.873777777777</v>
          </cell>
        </row>
        <row r="740">
          <cell r="BG740">
            <v>7026.675777777777</v>
          </cell>
          <cell r="BH740">
            <v>7026.675777777777</v>
          </cell>
          <cell r="BJ740">
            <v>7362.1739653333325</v>
          </cell>
          <cell r="BK740">
            <v>7781.159475555554</v>
          </cell>
          <cell r="BL740">
            <v>8738.840641777777</v>
          </cell>
          <cell r="BM740">
            <v>10175.36239111111</v>
          </cell>
          <cell r="CO740">
            <v>11971.014577777776</v>
          </cell>
        </row>
        <row r="741">
          <cell r="BG741">
            <v>6646.745833333333</v>
          </cell>
          <cell r="BH741">
            <v>6646.745833333333</v>
          </cell>
          <cell r="BJ741">
            <v>6876.341650000001</v>
          </cell>
          <cell r="BK741">
            <v>7267.678166666668</v>
          </cell>
          <cell r="BL741">
            <v>8162.161633333334</v>
          </cell>
          <cell r="BM741">
            <v>9503.886833333334</v>
          </cell>
          <cell r="CO741">
            <v>11181.043333333335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kb.metall-zavod.ru/" TargetMode="External" /><Relationship Id="rId2" Type="http://schemas.openxmlformats.org/officeDocument/2006/relationships/hyperlink" Target="http://www.ekb.metall-zavod.ru/contact.asp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SheetLayoutView="100" workbookViewId="0" topLeftCell="A84">
      <selection activeCell="S86" sqref="S86"/>
    </sheetView>
  </sheetViews>
  <sheetFormatPr defaultColWidth="9.140625" defaultRowHeight="15" outlineLevelCol="1"/>
  <cols>
    <col min="1" max="1" width="17.00390625" style="0" customWidth="1"/>
    <col min="2" max="4" width="6.7109375" style="0" customWidth="1" outlineLevel="1"/>
    <col min="5" max="5" width="5.57421875" style="0" customWidth="1" outlineLevel="1"/>
    <col min="6" max="8" width="6.00390625" style="0" customWidth="1" outlineLevel="1"/>
    <col min="9" max="9" width="5.7109375" style="0" customWidth="1" outlineLevel="1"/>
    <col min="10" max="10" width="5.8515625" style="0" customWidth="1" outlineLevel="1"/>
    <col min="11" max="11" width="6.7109375" style="6" customWidth="1" outlineLevel="1"/>
    <col min="12" max="13" width="6.7109375" style="0" customWidth="1" outlineLevel="1"/>
    <col min="14" max="14" width="8.28125" style="37" customWidth="1" outlineLevel="1"/>
    <col min="15" max="17" width="9.28125" style="37" customWidth="1" outlineLevel="1"/>
    <col min="18" max="18" width="12.8515625" style="47" customWidth="1"/>
  </cols>
  <sheetData>
    <row r="1" spans="1:22" ht="113.25" customHeight="1">
      <c r="A1" s="103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44"/>
      <c r="T1" s="44"/>
      <c r="U1" s="44"/>
      <c r="V1" s="44"/>
    </row>
    <row r="2" spans="1:22" s="38" customFormat="1" ht="29.25" customHeight="1">
      <c r="A2" s="105" t="s">
        <v>249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45"/>
      <c r="T2" s="45"/>
      <c r="U2" s="45"/>
      <c r="V2" s="46"/>
    </row>
    <row r="3" spans="1:21" s="38" customFormat="1" ht="27.75" customHeight="1">
      <c r="A3" s="105" t="s">
        <v>250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45"/>
      <c r="T3" s="45"/>
      <c r="U3" s="45"/>
    </row>
    <row r="4" spans="1:18" ht="20.25" customHeight="1" thickBot="1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5.75" customHeight="1">
      <c r="A5" s="121" t="s">
        <v>161</v>
      </c>
      <c r="B5" s="107" t="s">
        <v>156</v>
      </c>
      <c r="C5" s="108"/>
      <c r="D5" s="114" t="s">
        <v>157</v>
      </c>
      <c r="E5" s="109" t="s">
        <v>158</v>
      </c>
      <c r="F5" s="110"/>
      <c r="G5" s="106" t="s">
        <v>49</v>
      </c>
      <c r="H5" s="106"/>
      <c r="I5" s="106"/>
      <c r="J5" s="124" t="s">
        <v>159</v>
      </c>
      <c r="K5" s="110"/>
      <c r="L5" s="110"/>
      <c r="M5" s="110"/>
      <c r="N5" s="110"/>
      <c r="O5" s="125"/>
      <c r="P5" s="106" t="s">
        <v>160</v>
      </c>
      <c r="Q5" s="124"/>
      <c r="R5" s="126" t="s">
        <v>177</v>
      </c>
    </row>
    <row r="6" spans="1:18" ht="121.5" customHeight="1" thickBot="1">
      <c r="A6" s="122"/>
      <c r="B6" s="59" t="s">
        <v>162</v>
      </c>
      <c r="C6" s="61" t="s">
        <v>163</v>
      </c>
      <c r="D6" s="115"/>
      <c r="E6" s="60" t="s">
        <v>164</v>
      </c>
      <c r="F6" s="60" t="s">
        <v>165</v>
      </c>
      <c r="G6" s="62" t="s">
        <v>166</v>
      </c>
      <c r="H6" s="60" t="s">
        <v>167</v>
      </c>
      <c r="I6" s="60" t="s">
        <v>168</v>
      </c>
      <c r="J6" s="60" t="s">
        <v>169</v>
      </c>
      <c r="K6" s="60" t="s">
        <v>170</v>
      </c>
      <c r="L6" s="60" t="s">
        <v>171</v>
      </c>
      <c r="M6" s="60" t="s">
        <v>172</v>
      </c>
      <c r="N6" s="60" t="s">
        <v>173</v>
      </c>
      <c r="O6" s="60" t="s">
        <v>174</v>
      </c>
      <c r="P6" s="60" t="s">
        <v>175</v>
      </c>
      <c r="Q6" s="63" t="s">
        <v>176</v>
      </c>
      <c r="R6" s="127"/>
    </row>
    <row r="7" spans="1:18" ht="21.75" customHeight="1">
      <c r="A7" s="128" t="s">
        <v>186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24" customHeight="1">
      <c r="A8" s="68" t="s">
        <v>12</v>
      </c>
      <c r="B8" s="65">
        <v>980</v>
      </c>
      <c r="C8" s="66" t="s">
        <v>7</v>
      </c>
      <c r="D8" s="65">
        <v>14</v>
      </c>
      <c r="E8" s="65">
        <v>1</v>
      </c>
      <c r="F8" s="65">
        <v>1</v>
      </c>
      <c r="G8" s="65">
        <v>1002</v>
      </c>
      <c r="H8" s="65">
        <v>220</v>
      </c>
      <c r="I8" s="65">
        <v>250</v>
      </c>
      <c r="J8" s="65" t="s">
        <v>56</v>
      </c>
      <c r="K8" s="65" t="s">
        <v>56</v>
      </c>
      <c r="L8" s="65">
        <v>2</v>
      </c>
      <c r="M8" s="65" t="s">
        <v>56</v>
      </c>
      <c r="N8" s="65" t="s">
        <v>56</v>
      </c>
      <c r="O8" s="65" t="s">
        <v>56</v>
      </c>
      <c r="P8" s="65">
        <v>1</v>
      </c>
      <c r="Q8" s="65" t="s">
        <v>9</v>
      </c>
      <c r="R8" s="69">
        <v>2200</v>
      </c>
    </row>
    <row r="9" spans="1:18" ht="24" customHeight="1">
      <c r="A9" s="68" t="s">
        <v>178</v>
      </c>
      <c r="B9" s="64">
        <v>980</v>
      </c>
      <c r="C9" s="67" t="s">
        <v>7</v>
      </c>
      <c r="D9" s="64">
        <v>8</v>
      </c>
      <c r="E9" s="64">
        <v>1</v>
      </c>
      <c r="F9" s="64">
        <v>1</v>
      </c>
      <c r="G9" s="64">
        <v>1002</v>
      </c>
      <c r="H9" s="64">
        <v>220</v>
      </c>
      <c r="I9" s="64">
        <v>150</v>
      </c>
      <c r="J9" s="65" t="s">
        <v>56</v>
      </c>
      <c r="K9" s="65" t="s">
        <v>56</v>
      </c>
      <c r="L9" s="64">
        <v>2</v>
      </c>
      <c r="M9" s="65" t="s">
        <v>56</v>
      </c>
      <c r="N9" s="65" t="s">
        <v>56</v>
      </c>
      <c r="O9" s="65" t="s">
        <v>56</v>
      </c>
      <c r="P9" s="64">
        <v>1</v>
      </c>
      <c r="Q9" s="64" t="s">
        <v>9</v>
      </c>
      <c r="R9" s="69">
        <v>1634</v>
      </c>
    </row>
    <row r="10" spans="1:18" ht="24" customHeight="1">
      <c r="A10" s="68" t="s">
        <v>27</v>
      </c>
      <c r="B10" s="64">
        <v>1200</v>
      </c>
      <c r="C10" s="67" t="s">
        <v>7</v>
      </c>
      <c r="D10" s="64">
        <v>16</v>
      </c>
      <c r="E10" s="64">
        <v>1</v>
      </c>
      <c r="F10" s="64">
        <v>1</v>
      </c>
      <c r="G10" s="64">
        <v>1242</v>
      </c>
      <c r="H10" s="64">
        <v>220</v>
      </c>
      <c r="I10" s="64">
        <v>250</v>
      </c>
      <c r="J10" s="65" t="s">
        <v>56</v>
      </c>
      <c r="K10" s="65" t="s">
        <v>56</v>
      </c>
      <c r="L10" s="64">
        <v>2</v>
      </c>
      <c r="M10" s="65" t="s">
        <v>56</v>
      </c>
      <c r="N10" s="65" t="s">
        <v>56</v>
      </c>
      <c r="O10" s="65" t="s">
        <v>56</v>
      </c>
      <c r="P10" s="64">
        <v>1</v>
      </c>
      <c r="Q10" s="64" t="s">
        <v>9</v>
      </c>
      <c r="R10" s="69">
        <v>2447</v>
      </c>
    </row>
    <row r="11" spans="1:18" ht="19.5" customHeight="1">
      <c r="A11" s="93" t="s">
        <v>85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39" customHeight="1">
      <c r="A12" s="68" t="s">
        <v>179</v>
      </c>
      <c r="B12" s="70">
        <v>980</v>
      </c>
      <c r="C12" s="71" t="s">
        <v>7</v>
      </c>
      <c r="D12" s="70">
        <v>14</v>
      </c>
      <c r="E12" s="70">
        <v>1.5</v>
      </c>
      <c r="F12" s="70">
        <v>1.5</v>
      </c>
      <c r="G12" s="70">
        <v>1000</v>
      </c>
      <c r="H12" s="70">
        <v>200</v>
      </c>
      <c r="I12" s="70">
        <v>250</v>
      </c>
      <c r="J12" s="72">
        <v>1</v>
      </c>
      <c r="K12" s="72">
        <v>1</v>
      </c>
      <c r="L12" s="72" t="s">
        <v>56</v>
      </c>
      <c r="M12" s="72" t="s">
        <v>56</v>
      </c>
      <c r="N12" s="72" t="s">
        <v>56</v>
      </c>
      <c r="O12" s="72" t="s">
        <v>56</v>
      </c>
      <c r="P12" s="70">
        <v>1</v>
      </c>
      <c r="Q12" s="70" t="s">
        <v>9</v>
      </c>
      <c r="R12" s="73">
        <v>2398</v>
      </c>
    </row>
    <row r="13" spans="1:18" ht="39.75" customHeight="1">
      <c r="A13" s="68" t="s">
        <v>180</v>
      </c>
      <c r="B13" s="70">
        <v>980</v>
      </c>
      <c r="C13" s="71" t="s">
        <v>7</v>
      </c>
      <c r="D13" s="70">
        <v>9</v>
      </c>
      <c r="E13" s="70">
        <v>1.5</v>
      </c>
      <c r="F13" s="70">
        <v>1.5</v>
      </c>
      <c r="G13" s="70">
        <v>1000</v>
      </c>
      <c r="H13" s="70">
        <v>200</v>
      </c>
      <c r="I13" s="70">
        <v>120</v>
      </c>
      <c r="J13" s="72">
        <v>1</v>
      </c>
      <c r="K13" s="72">
        <v>1</v>
      </c>
      <c r="L13" s="72" t="s">
        <v>56</v>
      </c>
      <c r="M13" s="72" t="s">
        <v>56</v>
      </c>
      <c r="N13" s="72" t="s">
        <v>56</v>
      </c>
      <c r="O13" s="72" t="s">
        <v>56</v>
      </c>
      <c r="P13" s="70" t="s">
        <v>9</v>
      </c>
      <c r="Q13" s="70" t="s">
        <v>9</v>
      </c>
      <c r="R13" s="73">
        <v>1721</v>
      </c>
    </row>
    <row r="14" spans="1:18" ht="15">
      <c r="A14" s="68" t="s">
        <v>181</v>
      </c>
      <c r="B14" s="70">
        <v>980</v>
      </c>
      <c r="C14" s="71" t="s">
        <v>7</v>
      </c>
      <c r="D14" s="70">
        <v>16</v>
      </c>
      <c r="E14" s="70">
        <v>1.5</v>
      </c>
      <c r="F14" s="70">
        <v>1.5</v>
      </c>
      <c r="G14" s="70">
        <v>1000</v>
      </c>
      <c r="H14" s="70">
        <v>300</v>
      </c>
      <c r="I14" s="70">
        <v>200</v>
      </c>
      <c r="J14" s="72">
        <v>1</v>
      </c>
      <c r="K14" s="72">
        <v>1</v>
      </c>
      <c r="L14" s="72" t="s">
        <v>56</v>
      </c>
      <c r="M14" s="72" t="s">
        <v>56</v>
      </c>
      <c r="N14" s="72" t="s">
        <v>56</v>
      </c>
      <c r="O14" s="72" t="s">
        <v>56</v>
      </c>
      <c r="P14" s="70">
        <v>1</v>
      </c>
      <c r="Q14" s="70">
        <v>1</v>
      </c>
      <c r="R14" s="73">
        <v>2670</v>
      </c>
    </row>
    <row r="15" spans="1:18" ht="15">
      <c r="A15" s="68" t="s">
        <v>182</v>
      </c>
      <c r="B15" s="70">
        <v>1275</v>
      </c>
      <c r="C15" s="71" t="s">
        <v>7</v>
      </c>
      <c r="D15" s="70">
        <v>17</v>
      </c>
      <c r="E15" s="70">
        <v>1.5</v>
      </c>
      <c r="F15" s="70">
        <v>1.5</v>
      </c>
      <c r="G15" s="70">
        <v>1300</v>
      </c>
      <c r="H15" s="70">
        <v>200</v>
      </c>
      <c r="I15" s="70">
        <v>250</v>
      </c>
      <c r="J15" s="72">
        <v>1</v>
      </c>
      <c r="K15" s="72">
        <v>1</v>
      </c>
      <c r="L15" s="72" t="s">
        <v>56</v>
      </c>
      <c r="M15" s="72" t="s">
        <v>56</v>
      </c>
      <c r="N15" s="72" t="s">
        <v>56</v>
      </c>
      <c r="O15" s="72" t="s">
        <v>56</v>
      </c>
      <c r="P15" s="70">
        <v>1</v>
      </c>
      <c r="Q15" s="70" t="s">
        <v>9</v>
      </c>
      <c r="R15" s="73">
        <v>2801</v>
      </c>
    </row>
    <row r="16" spans="1:18" ht="15">
      <c r="A16" s="68" t="s">
        <v>183</v>
      </c>
      <c r="B16" s="70">
        <v>1250</v>
      </c>
      <c r="C16" s="71" t="s">
        <v>10</v>
      </c>
      <c r="D16" s="70">
        <v>12</v>
      </c>
      <c r="E16" s="70">
        <v>1.5</v>
      </c>
      <c r="F16" s="70">
        <v>1.5</v>
      </c>
      <c r="G16" s="70">
        <v>1300</v>
      </c>
      <c r="H16" s="70">
        <v>200</v>
      </c>
      <c r="I16" s="70">
        <v>120</v>
      </c>
      <c r="J16" s="72">
        <v>1</v>
      </c>
      <c r="K16" s="72">
        <v>1</v>
      </c>
      <c r="L16" s="72" t="s">
        <v>56</v>
      </c>
      <c r="M16" s="72" t="s">
        <v>56</v>
      </c>
      <c r="N16" s="72" t="s">
        <v>56</v>
      </c>
      <c r="O16" s="72" t="s">
        <v>56</v>
      </c>
      <c r="P16" s="70" t="s">
        <v>9</v>
      </c>
      <c r="Q16" s="70">
        <v>2</v>
      </c>
      <c r="R16" s="73">
        <v>2074</v>
      </c>
    </row>
    <row r="17" spans="1:18" ht="15">
      <c r="A17" s="68" t="s">
        <v>184</v>
      </c>
      <c r="B17" s="70">
        <v>1275</v>
      </c>
      <c r="C17" s="71" t="s">
        <v>7</v>
      </c>
      <c r="D17" s="70">
        <v>19</v>
      </c>
      <c r="E17" s="70">
        <v>1.5</v>
      </c>
      <c r="F17" s="70">
        <v>1.5</v>
      </c>
      <c r="G17" s="70">
        <v>1300</v>
      </c>
      <c r="H17" s="70">
        <v>300</v>
      </c>
      <c r="I17" s="70">
        <v>200</v>
      </c>
      <c r="J17" s="72">
        <v>1</v>
      </c>
      <c r="K17" s="72">
        <v>1</v>
      </c>
      <c r="L17" s="72" t="s">
        <v>56</v>
      </c>
      <c r="M17" s="72" t="s">
        <v>56</v>
      </c>
      <c r="N17" s="72" t="s">
        <v>56</v>
      </c>
      <c r="O17" s="72" t="s">
        <v>56</v>
      </c>
      <c r="P17" s="70">
        <v>1</v>
      </c>
      <c r="Q17" s="70">
        <v>1</v>
      </c>
      <c r="R17" s="73">
        <v>3069</v>
      </c>
    </row>
    <row r="18" spans="1:18" ht="49.5" customHeight="1">
      <c r="A18" s="68" t="s">
        <v>185</v>
      </c>
      <c r="B18" s="70">
        <v>1275</v>
      </c>
      <c r="C18" s="71" t="s">
        <v>11</v>
      </c>
      <c r="D18" s="70">
        <v>22</v>
      </c>
      <c r="E18" s="70">
        <v>1.5</v>
      </c>
      <c r="F18" s="70">
        <v>1.5</v>
      </c>
      <c r="G18" s="70">
        <v>1500</v>
      </c>
      <c r="H18" s="70">
        <v>300</v>
      </c>
      <c r="I18" s="70">
        <v>200</v>
      </c>
      <c r="J18" s="72">
        <v>2</v>
      </c>
      <c r="K18" s="72">
        <v>1</v>
      </c>
      <c r="L18" s="72" t="s">
        <v>56</v>
      </c>
      <c r="M18" s="72" t="s">
        <v>56</v>
      </c>
      <c r="N18" s="72" t="s">
        <v>56</v>
      </c>
      <c r="O18" s="72" t="s">
        <v>56</v>
      </c>
      <c r="P18" s="70" t="s">
        <v>86</v>
      </c>
      <c r="Q18" s="70" t="s">
        <v>9</v>
      </c>
      <c r="R18" s="73">
        <v>3407</v>
      </c>
    </row>
    <row r="19" spans="1:18" ht="36.75" customHeight="1">
      <c r="A19" s="68" t="s">
        <v>187</v>
      </c>
      <c r="B19" s="70">
        <v>1270</v>
      </c>
      <c r="C19" s="71" t="s">
        <v>7</v>
      </c>
      <c r="D19" s="70">
        <v>17</v>
      </c>
      <c r="E19" s="70">
        <v>1.5</v>
      </c>
      <c r="F19" s="70">
        <v>1.5</v>
      </c>
      <c r="G19" s="70">
        <v>1500</v>
      </c>
      <c r="H19" s="70">
        <v>360</v>
      </c>
      <c r="I19" s="70">
        <v>90</v>
      </c>
      <c r="J19" s="72"/>
      <c r="K19" s="72">
        <v>3</v>
      </c>
      <c r="L19" s="70"/>
      <c r="M19" s="72" t="s">
        <v>56</v>
      </c>
      <c r="N19" s="72" t="s">
        <v>56</v>
      </c>
      <c r="O19" s="72" t="s">
        <v>56</v>
      </c>
      <c r="P19" s="70" t="s">
        <v>86</v>
      </c>
      <c r="Q19" s="70" t="s">
        <v>188</v>
      </c>
      <c r="R19" s="73">
        <v>3120</v>
      </c>
    </row>
    <row r="20" spans="1:18" ht="30" customHeight="1">
      <c r="A20" s="76" t="s">
        <v>189</v>
      </c>
      <c r="B20" s="70">
        <v>1390</v>
      </c>
      <c r="C20" s="71" t="s">
        <v>190</v>
      </c>
      <c r="D20" s="70">
        <v>20</v>
      </c>
      <c r="E20" s="70">
        <v>1.5</v>
      </c>
      <c r="F20" s="70">
        <v>1.5</v>
      </c>
      <c r="G20" s="70">
        <v>170</v>
      </c>
      <c r="H20" s="70">
        <v>1400</v>
      </c>
      <c r="I20" s="70">
        <v>500</v>
      </c>
      <c r="J20" s="72"/>
      <c r="K20" s="72"/>
      <c r="L20" s="70">
        <v>2</v>
      </c>
      <c r="M20" s="72" t="s">
        <v>56</v>
      </c>
      <c r="N20" s="72" t="s">
        <v>56</v>
      </c>
      <c r="O20" s="72" t="s">
        <v>56</v>
      </c>
      <c r="P20" s="70" t="s">
        <v>9</v>
      </c>
      <c r="Q20" s="70" t="s">
        <v>9</v>
      </c>
      <c r="R20" s="73">
        <v>4969</v>
      </c>
    </row>
    <row r="21" spans="1:18" ht="28.5" customHeight="1">
      <c r="A21" s="76" t="s">
        <v>191</v>
      </c>
      <c r="B21" s="70">
        <v>970</v>
      </c>
      <c r="C21" s="71" t="s">
        <v>7</v>
      </c>
      <c r="D21" s="70">
        <v>18</v>
      </c>
      <c r="E21" s="70">
        <v>1.5</v>
      </c>
      <c r="F21" s="70">
        <v>1.5</v>
      </c>
      <c r="G21" s="70">
        <v>300</v>
      </c>
      <c r="H21" s="70">
        <v>980</v>
      </c>
      <c r="I21" s="70">
        <v>200</v>
      </c>
      <c r="J21" s="72">
        <v>1</v>
      </c>
      <c r="K21" s="72">
        <v>1</v>
      </c>
      <c r="L21" s="70"/>
      <c r="M21" s="72" t="s">
        <v>56</v>
      </c>
      <c r="N21" s="72" t="s">
        <v>56</v>
      </c>
      <c r="O21" s="72" t="s">
        <v>56</v>
      </c>
      <c r="P21" s="70" t="s">
        <v>9</v>
      </c>
      <c r="Q21" s="70" t="s">
        <v>192</v>
      </c>
      <c r="R21" s="73">
        <v>3025</v>
      </c>
    </row>
    <row r="22" spans="1:18" ht="21" customHeight="1">
      <c r="A22" s="117" t="s">
        <v>100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49.5" customHeight="1">
      <c r="A23" s="68" t="s">
        <v>193</v>
      </c>
      <c r="B23" s="70">
        <v>1230</v>
      </c>
      <c r="C23" s="71" t="s">
        <v>7</v>
      </c>
      <c r="D23" s="70">
        <v>25</v>
      </c>
      <c r="E23" s="70">
        <v>1.5</v>
      </c>
      <c r="F23" s="70">
        <v>1.5</v>
      </c>
      <c r="G23" s="70">
        <v>1300</v>
      </c>
      <c r="H23" s="70">
        <v>430</v>
      </c>
      <c r="I23" s="70">
        <v>260</v>
      </c>
      <c r="J23" s="72" t="s">
        <v>56</v>
      </c>
      <c r="K23" s="72">
        <v>2</v>
      </c>
      <c r="L23" s="70" t="s">
        <v>56</v>
      </c>
      <c r="M23" s="72" t="s">
        <v>56</v>
      </c>
      <c r="N23" s="72" t="s">
        <v>56</v>
      </c>
      <c r="O23" s="72" t="s">
        <v>56</v>
      </c>
      <c r="P23" s="70">
        <v>1</v>
      </c>
      <c r="Q23" s="70">
        <v>2</v>
      </c>
      <c r="R23" s="74">
        <v>4901</v>
      </c>
    </row>
    <row r="24" spans="1:18" ht="72" customHeight="1">
      <c r="A24" s="68" t="s">
        <v>194</v>
      </c>
      <c r="B24" s="70">
        <v>1270</v>
      </c>
      <c r="C24" s="71" t="s">
        <v>17</v>
      </c>
      <c r="D24" s="70">
        <v>30</v>
      </c>
      <c r="E24" s="70">
        <v>1.5</v>
      </c>
      <c r="F24" s="70">
        <v>1.5</v>
      </c>
      <c r="G24" s="70">
        <v>1400</v>
      </c>
      <c r="H24" s="70">
        <v>360</v>
      </c>
      <c r="I24" s="70">
        <v>280</v>
      </c>
      <c r="J24" s="72" t="s">
        <v>56</v>
      </c>
      <c r="K24" s="72">
        <v>2</v>
      </c>
      <c r="L24" s="70" t="s">
        <v>56</v>
      </c>
      <c r="M24" s="72" t="s">
        <v>56</v>
      </c>
      <c r="N24" s="72" t="s">
        <v>56</v>
      </c>
      <c r="O24" s="72" t="s">
        <v>56</v>
      </c>
      <c r="P24" s="70" t="s">
        <v>87</v>
      </c>
      <c r="Q24" s="70" t="s">
        <v>9</v>
      </c>
      <c r="R24" s="74">
        <v>4967</v>
      </c>
    </row>
    <row r="25" spans="1:18" ht="50.25" customHeight="1">
      <c r="A25" s="68" t="s">
        <v>195</v>
      </c>
      <c r="B25" s="70">
        <v>1270</v>
      </c>
      <c r="C25" s="71" t="s">
        <v>29</v>
      </c>
      <c r="D25" s="70">
        <v>40</v>
      </c>
      <c r="E25" s="70">
        <v>5</v>
      </c>
      <c r="F25" s="70">
        <v>3</v>
      </c>
      <c r="G25" s="70">
        <v>1400</v>
      </c>
      <c r="H25" s="70">
        <v>360</v>
      </c>
      <c r="I25" s="70">
        <v>280</v>
      </c>
      <c r="J25" s="72" t="s">
        <v>56</v>
      </c>
      <c r="K25" s="72" t="s">
        <v>56</v>
      </c>
      <c r="L25" s="70" t="s">
        <v>56</v>
      </c>
      <c r="M25" s="72">
        <v>1</v>
      </c>
      <c r="N25" s="72">
        <v>1</v>
      </c>
      <c r="O25" s="72" t="s">
        <v>56</v>
      </c>
      <c r="P25" s="70" t="s">
        <v>87</v>
      </c>
      <c r="Q25" s="70" t="s">
        <v>9</v>
      </c>
      <c r="R25" s="74">
        <v>9222</v>
      </c>
    </row>
    <row r="26" spans="1:18" ht="19.5" customHeight="1">
      <c r="A26" s="117" t="s">
        <v>89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54.75" customHeight="1">
      <c r="A27" s="68" t="s">
        <v>196</v>
      </c>
      <c r="B27" s="70">
        <v>1235</v>
      </c>
      <c r="C27" s="71" t="s">
        <v>7</v>
      </c>
      <c r="D27" s="70">
        <v>25</v>
      </c>
      <c r="E27" s="70">
        <v>2</v>
      </c>
      <c r="F27" s="70">
        <v>2</v>
      </c>
      <c r="G27" s="70">
        <v>1250</v>
      </c>
      <c r="H27" s="70">
        <v>220</v>
      </c>
      <c r="I27" s="70">
        <v>250</v>
      </c>
      <c r="J27" s="72" t="s">
        <v>56</v>
      </c>
      <c r="K27" s="72" t="s">
        <v>56</v>
      </c>
      <c r="L27" s="70">
        <v>2</v>
      </c>
      <c r="M27" s="72" t="s">
        <v>56</v>
      </c>
      <c r="N27" s="72" t="s">
        <v>56</v>
      </c>
      <c r="O27" s="72" t="s">
        <v>56</v>
      </c>
      <c r="P27" s="70" t="s">
        <v>87</v>
      </c>
      <c r="Q27" s="70" t="s">
        <v>9</v>
      </c>
      <c r="R27" s="75">
        <v>4624</v>
      </c>
    </row>
    <row r="28" spans="1:18" ht="50.25" customHeight="1">
      <c r="A28" s="68" t="s">
        <v>13</v>
      </c>
      <c r="B28" s="70">
        <v>1390</v>
      </c>
      <c r="C28" s="71" t="s">
        <v>7</v>
      </c>
      <c r="D28" s="70">
        <v>43</v>
      </c>
      <c r="E28" s="70">
        <v>2</v>
      </c>
      <c r="F28" s="70">
        <v>2</v>
      </c>
      <c r="G28" s="70">
        <v>1400</v>
      </c>
      <c r="H28" s="70">
        <v>360</v>
      </c>
      <c r="I28" s="70">
        <v>280</v>
      </c>
      <c r="J28" s="72" t="s">
        <v>56</v>
      </c>
      <c r="K28" s="72" t="s">
        <v>56</v>
      </c>
      <c r="L28" s="70">
        <v>2</v>
      </c>
      <c r="M28" s="72" t="s">
        <v>56</v>
      </c>
      <c r="N28" s="72" t="s">
        <v>56</v>
      </c>
      <c r="O28" s="72" t="s">
        <v>56</v>
      </c>
      <c r="P28" s="70">
        <v>1</v>
      </c>
      <c r="Q28" s="70" t="s">
        <v>88</v>
      </c>
      <c r="R28" s="69">
        <v>6174</v>
      </c>
    </row>
    <row r="29" spans="1:18" ht="42" customHeight="1">
      <c r="A29" s="68" t="s">
        <v>90</v>
      </c>
      <c r="B29" s="70">
        <v>1390</v>
      </c>
      <c r="C29" s="71" t="s">
        <v>105</v>
      </c>
      <c r="D29" s="70">
        <v>63</v>
      </c>
      <c r="E29" s="70">
        <v>3</v>
      </c>
      <c r="F29" s="70">
        <v>3</v>
      </c>
      <c r="G29" s="70">
        <v>1400</v>
      </c>
      <c r="H29" s="70">
        <v>360</v>
      </c>
      <c r="I29" s="70">
        <v>280</v>
      </c>
      <c r="J29" s="72" t="s">
        <v>56</v>
      </c>
      <c r="K29" s="72" t="s">
        <v>56</v>
      </c>
      <c r="L29" s="70">
        <v>2</v>
      </c>
      <c r="M29" s="72" t="s">
        <v>56</v>
      </c>
      <c r="N29" s="72" t="s">
        <v>56</v>
      </c>
      <c r="O29" s="72" t="s">
        <v>56</v>
      </c>
      <c r="P29" s="70">
        <v>1</v>
      </c>
      <c r="Q29" s="70" t="s">
        <v>88</v>
      </c>
      <c r="R29" s="69">
        <v>8252</v>
      </c>
    </row>
    <row r="30" spans="1:18" ht="39" customHeight="1">
      <c r="A30" s="68" t="s">
        <v>197</v>
      </c>
      <c r="B30" s="70">
        <v>1390</v>
      </c>
      <c r="C30" s="71" t="s">
        <v>17</v>
      </c>
      <c r="D30" s="70">
        <v>48</v>
      </c>
      <c r="E30" s="70">
        <v>2</v>
      </c>
      <c r="F30" s="70">
        <v>2</v>
      </c>
      <c r="G30" s="70">
        <v>1400</v>
      </c>
      <c r="H30" s="70">
        <v>250</v>
      </c>
      <c r="I30" s="70">
        <v>280</v>
      </c>
      <c r="J30" s="72" t="s">
        <v>56</v>
      </c>
      <c r="K30" s="72" t="s">
        <v>56</v>
      </c>
      <c r="L30" s="70">
        <v>2</v>
      </c>
      <c r="M30" s="72" t="s">
        <v>56</v>
      </c>
      <c r="N30" s="72" t="s">
        <v>56</v>
      </c>
      <c r="O30" s="72" t="s">
        <v>56</v>
      </c>
      <c r="P30" s="70" t="s">
        <v>87</v>
      </c>
      <c r="Q30" s="70" t="s">
        <v>9</v>
      </c>
      <c r="R30" s="69">
        <v>5462</v>
      </c>
    </row>
    <row r="31" spans="1:18" ht="42" customHeight="1">
      <c r="A31" s="68" t="s">
        <v>14</v>
      </c>
      <c r="B31" s="70">
        <v>1390</v>
      </c>
      <c r="C31" s="71" t="s">
        <v>17</v>
      </c>
      <c r="D31" s="70">
        <v>48</v>
      </c>
      <c r="E31" s="70">
        <v>2</v>
      </c>
      <c r="F31" s="70">
        <v>2</v>
      </c>
      <c r="G31" s="70">
        <v>1400</v>
      </c>
      <c r="H31" s="70">
        <v>430</v>
      </c>
      <c r="I31" s="70">
        <v>280</v>
      </c>
      <c r="J31" s="72" t="s">
        <v>56</v>
      </c>
      <c r="K31" s="72" t="s">
        <v>56</v>
      </c>
      <c r="L31" s="70">
        <v>2</v>
      </c>
      <c r="M31" s="72" t="s">
        <v>56</v>
      </c>
      <c r="N31" s="72" t="s">
        <v>56</v>
      </c>
      <c r="O31" s="72" t="s">
        <v>56</v>
      </c>
      <c r="P31" s="70">
        <v>1</v>
      </c>
      <c r="Q31" s="70" t="s">
        <v>88</v>
      </c>
      <c r="R31" s="69">
        <v>6567</v>
      </c>
    </row>
    <row r="32" spans="1:18" ht="41.25" customHeight="1">
      <c r="A32" s="68" t="s">
        <v>91</v>
      </c>
      <c r="B32" s="70">
        <v>1380</v>
      </c>
      <c r="C32" s="71" t="s">
        <v>17</v>
      </c>
      <c r="D32" s="70">
        <v>62</v>
      </c>
      <c r="E32" s="70">
        <v>3</v>
      </c>
      <c r="F32" s="70">
        <v>3</v>
      </c>
      <c r="G32" s="70">
        <v>1400</v>
      </c>
      <c r="H32" s="70">
        <v>430</v>
      </c>
      <c r="I32" s="70">
        <v>280</v>
      </c>
      <c r="J32" s="72" t="s">
        <v>56</v>
      </c>
      <c r="K32" s="72" t="s">
        <v>56</v>
      </c>
      <c r="L32" s="70">
        <v>2</v>
      </c>
      <c r="M32" s="72" t="s">
        <v>56</v>
      </c>
      <c r="N32" s="72" t="s">
        <v>56</v>
      </c>
      <c r="O32" s="72" t="s">
        <v>56</v>
      </c>
      <c r="P32" s="70">
        <v>1</v>
      </c>
      <c r="Q32" s="70" t="s">
        <v>88</v>
      </c>
      <c r="R32" s="69">
        <v>8779</v>
      </c>
    </row>
    <row r="33" spans="1:18" ht="33" customHeight="1">
      <c r="A33" s="68" t="s">
        <v>15</v>
      </c>
      <c r="B33" s="70">
        <v>1380</v>
      </c>
      <c r="C33" s="71" t="s">
        <v>18</v>
      </c>
      <c r="D33" s="70">
        <v>42</v>
      </c>
      <c r="E33" s="70">
        <v>2</v>
      </c>
      <c r="F33" s="70">
        <v>2</v>
      </c>
      <c r="G33" s="70">
        <v>1400</v>
      </c>
      <c r="H33" s="70">
        <v>360</v>
      </c>
      <c r="I33" s="70">
        <v>280</v>
      </c>
      <c r="J33" s="72" t="s">
        <v>56</v>
      </c>
      <c r="K33" s="72" t="s">
        <v>56</v>
      </c>
      <c r="L33" s="70">
        <v>2</v>
      </c>
      <c r="M33" s="72" t="s">
        <v>56</v>
      </c>
      <c r="N33" s="72" t="s">
        <v>56</v>
      </c>
      <c r="O33" s="72" t="s">
        <v>56</v>
      </c>
      <c r="P33" s="70" t="s">
        <v>87</v>
      </c>
      <c r="Q33" s="70" t="s">
        <v>9</v>
      </c>
      <c r="R33" s="69">
        <v>6550</v>
      </c>
    </row>
    <row r="34" spans="1:18" ht="33" customHeight="1">
      <c r="A34" s="68" t="s">
        <v>198</v>
      </c>
      <c r="B34" s="70">
        <v>1380</v>
      </c>
      <c r="C34" s="71" t="s">
        <v>18</v>
      </c>
      <c r="D34" s="70">
        <v>69</v>
      </c>
      <c r="E34" s="70">
        <v>3</v>
      </c>
      <c r="F34" s="70">
        <v>3</v>
      </c>
      <c r="G34" s="70">
        <v>1400</v>
      </c>
      <c r="H34" s="70">
        <v>430</v>
      </c>
      <c r="I34" s="70">
        <v>280</v>
      </c>
      <c r="J34" s="72" t="s">
        <v>56</v>
      </c>
      <c r="K34" s="72" t="s">
        <v>56</v>
      </c>
      <c r="L34" s="70">
        <v>2</v>
      </c>
      <c r="M34" s="72" t="s">
        <v>56</v>
      </c>
      <c r="N34" s="72" t="s">
        <v>56</v>
      </c>
      <c r="O34" s="72" t="s">
        <v>56</v>
      </c>
      <c r="P34" s="70">
        <v>1</v>
      </c>
      <c r="Q34" s="70" t="s">
        <v>88</v>
      </c>
      <c r="R34" s="69">
        <v>8885</v>
      </c>
    </row>
    <row r="35" spans="1:18" ht="24.75" customHeight="1">
      <c r="A35" s="68" t="s">
        <v>16</v>
      </c>
      <c r="B35" s="70">
        <v>1380</v>
      </c>
      <c r="C35" s="71" t="s">
        <v>19</v>
      </c>
      <c r="D35" s="70">
        <v>48</v>
      </c>
      <c r="E35" s="70">
        <v>2</v>
      </c>
      <c r="F35" s="70">
        <v>2</v>
      </c>
      <c r="G35" s="70">
        <v>1400</v>
      </c>
      <c r="H35" s="70">
        <v>430</v>
      </c>
      <c r="I35" s="70">
        <v>280</v>
      </c>
      <c r="J35" s="72" t="s">
        <v>56</v>
      </c>
      <c r="K35" s="72" t="s">
        <v>56</v>
      </c>
      <c r="L35" s="70">
        <v>2</v>
      </c>
      <c r="M35" s="72" t="s">
        <v>56</v>
      </c>
      <c r="N35" s="72" t="s">
        <v>56</v>
      </c>
      <c r="O35" s="72" t="s">
        <v>56</v>
      </c>
      <c r="P35" s="70" t="s">
        <v>87</v>
      </c>
      <c r="Q35" s="70" t="s">
        <v>9</v>
      </c>
      <c r="R35" s="69">
        <v>6673</v>
      </c>
    </row>
    <row r="36" spans="1:18" ht="24.75" customHeight="1">
      <c r="A36" s="68" t="s">
        <v>199</v>
      </c>
      <c r="B36" s="70">
        <v>1380</v>
      </c>
      <c r="C36" s="71" t="s">
        <v>19</v>
      </c>
      <c r="D36" s="70">
        <v>71</v>
      </c>
      <c r="E36" s="70">
        <v>3</v>
      </c>
      <c r="F36" s="70">
        <v>3</v>
      </c>
      <c r="G36" s="70">
        <v>1400</v>
      </c>
      <c r="H36" s="70">
        <v>430</v>
      </c>
      <c r="I36" s="70">
        <v>280</v>
      </c>
      <c r="J36" s="72" t="s">
        <v>56</v>
      </c>
      <c r="K36" s="72" t="s">
        <v>56</v>
      </c>
      <c r="L36" s="70">
        <v>2</v>
      </c>
      <c r="M36" s="72" t="s">
        <v>56</v>
      </c>
      <c r="N36" s="72" t="s">
        <v>56</v>
      </c>
      <c r="O36" s="72" t="s">
        <v>56</v>
      </c>
      <c r="P36" s="70" t="s">
        <v>87</v>
      </c>
      <c r="Q36" s="70" t="s">
        <v>9</v>
      </c>
      <c r="R36" s="69">
        <v>8904</v>
      </c>
    </row>
    <row r="37" spans="1:18" ht="19.5" customHeight="1">
      <c r="A37" s="119" t="s">
        <v>94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29.25" customHeight="1">
      <c r="A38" s="68" t="s">
        <v>200</v>
      </c>
      <c r="B38" s="70">
        <v>1240</v>
      </c>
      <c r="C38" s="71" t="s">
        <v>7</v>
      </c>
      <c r="D38" s="70">
        <v>25</v>
      </c>
      <c r="E38" s="70">
        <v>3</v>
      </c>
      <c r="F38" s="70">
        <v>3</v>
      </c>
      <c r="G38" s="70">
        <v>1250</v>
      </c>
      <c r="H38" s="70">
        <v>220</v>
      </c>
      <c r="I38" s="70">
        <v>250</v>
      </c>
      <c r="J38" s="72" t="s">
        <v>56</v>
      </c>
      <c r="K38" s="72" t="s">
        <v>56</v>
      </c>
      <c r="L38" s="70">
        <v>2</v>
      </c>
      <c r="M38" s="72" t="s">
        <v>56</v>
      </c>
      <c r="N38" s="72" t="s">
        <v>56</v>
      </c>
      <c r="O38" s="72" t="s">
        <v>56</v>
      </c>
      <c r="P38" s="70" t="s">
        <v>93</v>
      </c>
      <c r="Q38" s="70" t="s">
        <v>9</v>
      </c>
      <c r="R38" s="69">
        <v>4502</v>
      </c>
    </row>
    <row r="39" spans="1:18" ht="23.25" customHeight="1">
      <c r="A39" s="68" t="s">
        <v>20</v>
      </c>
      <c r="B39" s="70">
        <v>1300</v>
      </c>
      <c r="C39" s="71" t="s">
        <v>11</v>
      </c>
      <c r="D39" s="70">
        <v>28</v>
      </c>
      <c r="E39" s="70">
        <v>3</v>
      </c>
      <c r="F39" s="70">
        <v>3</v>
      </c>
      <c r="G39" s="70">
        <v>1320</v>
      </c>
      <c r="H39" s="70">
        <v>250</v>
      </c>
      <c r="I39" s="70">
        <v>250</v>
      </c>
      <c r="J39" s="72" t="s">
        <v>56</v>
      </c>
      <c r="K39" s="72" t="s">
        <v>56</v>
      </c>
      <c r="L39" s="70">
        <v>2</v>
      </c>
      <c r="M39" s="72" t="s">
        <v>56</v>
      </c>
      <c r="N39" s="72" t="s">
        <v>56</v>
      </c>
      <c r="O39" s="72" t="s">
        <v>56</v>
      </c>
      <c r="P39" s="70" t="s">
        <v>93</v>
      </c>
      <c r="Q39" s="70" t="s">
        <v>9</v>
      </c>
      <c r="R39" s="69">
        <v>6060</v>
      </c>
    </row>
    <row r="40" spans="1:18" ht="32.25" customHeight="1">
      <c r="A40" s="68" t="s">
        <v>21</v>
      </c>
      <c r="B40" s="70">
        <v>1320</v>
      </c>
      <c r="C40" s="71" t="s">
        <v>11</v>
      </c>
      <c r="D40" s="70">
        <v>40</v>
      </c>
      <c r="E40" s="70">
        <v>3</v>
      </c>
      <c r="F40" s="70">
        <v>3</v>
      </c>
      <c r="G40" s="70">
        <v>1500</v>
      </c>
      <c r="H40" s="70">
        <v>250</v>
      </c>
      <c r="I40" s="70">
        <v>250</v>
      </c>
      <c r="J40" s="72" t="s">
        <v>56</v>
      </c>
      <c r="K40" s="72" t="s">
        <v>56</v>
      </c>
      <c r="L40" s="70">
        <v>2</v>
      </c>
      <c r="M40" s="72" t="s">
        <v>56</v>
      </c>
      <c r="N40" s="72" t="s">
        <v>56</v>
      </c>
      <c r="O40" s="72" t="s">
        <v>56</v>
      </c>
      <c r="P40" s="70" t="s">
        <v>87</v>
      </c>
      <c r="Q40" s="70" t="s">
        <v>9</v>
      </c>
      <c r="R40" s="69">
        <v>7024</v>
      </c>
    </row>
    <row r="41" spans="1:18" ht="22.5">
      <c r="A41" s="68" t="s">
        <v>22</v>
      </c>
      <c r="B41" s="70">
        <v>1330</v>
      </c>
      <c r="C41" s="71" t="s">
        <v>11</v>
      </c>
      <c r="D41" s="70">
        <v>55</v>
      </c>
      <c r="E41" s="70">
        <v>3</v>
      </c>
      <c r="F41" s="70">
        <v>3</v>
      </c>
      <c r="G41" s="70">
        <v>1600</v>
      </c>
      <c r="H41" s="70">
        <v>250</v>
      </c>
      <c r="I41" s="70">
        <v>250</v>
      </c>
      <c r="J41" s="72" t="s">
        <v>56</v>
      </c>
      <c r="K41" s="72" t="s">
        <v>56</v>
      </c>
      <c r="L41" s="70">
        <v>3</v>
      </c>
      <c r="M41" s="72" t="s">
        <v>56</v>
      </c>
      <c r="N41" s="72" t="s">
        <v>56</v>
      </c>
      <c r="O41" s="72" t="s">
        <v>56</v>
      </c>
      <c r="P41" s="70" t="s">
        <v>86</v>
      </c>
      <c r="Q41" s="70" t="s">
        <v>9</v>
      </c>
      <c r="R41" s="69">
        <v>7517</v>
      </c>
    </row>
    <row r="42" spans="1:18" ht="27.75" customHeight="1">
      <c r="A42" s="68" t="s">
        <v>23</v>
      </c>
      <c r="B42" s="70">
        <v>1490</v>
      </c>
      <c r="C42" s="71" t="s">
        <v>11</v>
      </c>
      <c r="D42" s="70">
        <v>50</v>
      </c>
      <c r="E42" s="70">
        <v>3</v>
      </c>
      <c r="F42" s="70">
        <v>3</v>
      </c>
      <c r="G42" s="70">
        <v>1500</v>
      </c>
      <c r="H42" s="70">
        <v>250</v>
      </c>
      <c r="I42" s="70">
        <v>350</v>
      </c>
      <c r="J42" s="72" t="s">
        <v>56</v>
      </c>
      <c r="K42" s="72" t="s">
        <v>56</v>
      </c>
      <c r="L42" s="70">
        <v>2</v>
      </c>
      <c r="M42" s="72" t="s">
        <v>56</v>
      </c>
      <c r="N42" s="72" t="s">
        <v>56</v>
      </c>
      <c r="O42" s="72" t="s">
        <v>56</v>
      </c>
      <c r="P42" s="70">
        <v>1</v>
      </c>
      <c r="Q42" s="70">
        <v>3</v>
      </c>
      <c r="R42" s="69">
        <v>8496</v>
      </c>
    </row>
    <row r="43" spans="1:18" ht="19.5" customHeight="1">
      <c r="A43" s="111" t="s">
        <v>98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3"/>
    </row>
    <row r="44" spans="1:18" ht="34.5" customHeight="1">
      <c r="A44" s="68" t="s">
        <v>201</v>
      </c>
      <c r="B44" s="70">
        <v>1140</v>
      </c>
      <c r="C44" s="71" t="s">
        <v>7</v>
      </c>
      <c r="D44" s="70">
        <v>33</v>
      </c>
      <c r="E44" s="70">
        <v>2</v>
      </c>
      <c r="F44" s="70">
        <v>2</v>
      </c>
      <c r="G44" s="70">
        <v>1150</v>
      </c>
      <c r="H44" s="70">
        <v>350</v>
      </c>
      <c r="I44" s="70">
        <v>250</v>
      </c>
      <c r="J44" s="72" t="s">
        <v>56</v>
      </c>
      <c r="K44" s="72" t="s">
        <v>56</v>
      </c>
      <c r="L44" s="70">
        <v>2</v>
      </c>
      <c r="M44" s="72" t="s">
        <v>56</v>
      </c>
      <c r="N44" s="72" t="s">
        <v>56</v>
      </c>
      <c r="O44" s="72" t="s">
        <v>56</v>
      </c>
      <c r="P44" s="70">
        <v>1</v>
      </c>
      <c r="Q44" s="70" t="s">
        <v>95</v>
      </c>
      <c r="R44" s="69">
        <v>6150</v>
      </c>
    </row>
    <row r="45" spans="1:18" ht="34.5" customHeight="1">
      <c r="A45" s="68" t="s">
        <v>101</v>
      </c>
      <c r="B45" s="70">
        <v>1140</v>
      </c>
      <c r="C45" s="71" t="s">
        <v>7</v>
      </c>
      <c r="D45" s="70">
        <v>33</v>
      </c>
      <c r="E45" s="70">
        <v>2</v>
      </c>
      <c r="F45" s="70">
        <v>2</v>
      </c>
      <c r="G45" s="70">
        <v>1150</v>
      </c>
      <c r="H45" s="70">
        <v>400</v>
      </c>
      <c r="I45" s="70">
        <v>250</v>
      </c>
      <c r="J45" s="72" t="s">
        <v>56</v>
      </c>
      <c r="K45" s="72" t="s">
        <v>56</v>
      </c>
      <c r="L45" s="70">
        <v>1</v>
      </c>
      <c r="M45" s="72" t="s">
        <v>56</v>
      </c>
      <c r="N45" s="72" t="s">
        <v>56</v>
      </c>
      <c r="O45" s="72">
        <v>1</v>
      </c>
      <c r="P45" s="70">
        <v>1</v>
      </c>
      <c r="Q45" s="70" t="s">
        <v>95</v>
      </c>
      <c r="R45" s="69">
        <v>7224</v>
      </c>
    </row>
    <row r="46" spans="1:18" ht="34.5" customHeight="1">
      <c r="A46" s="68" t="s">
        <v>202</v>
      </c>
      <c r="B46" s="70">
        <v>1140</v>
      </c>
      <c r="C46" s="71" t="s">
        <v>7</v>
      </c>
      <c r="D46" s="70">
        <v>33</v>
      </c>
      <c r="E46" s="70">
        <v>3</v>
      </c>
      <c r="F46" s="70">
        <v>3</v>
      </c>
      <c r="G46" s="70">
        <v>1150</v>
      </c>
      <c r="H46" s="70">
        <v>350</v>
      </c>
      <c r="I46" s="70">
        <v>250</v>
      </c>
      <c r="J46" s="72" t="s">
        <v>56</v>
      </c>
      <c r="K46" s="72" t="s">
        <v>56</v>
      </c>
      <c r="L46" s="70">
        <v>2</v>
      </c>
      <c r="M46" s="72" t="s">
        <v>56</v>
      </c>
      <c r="N46" s="72" t="s">
        <v>56</v>
      </c>
      <c r="O46" s="72" t="s">
        <v>56</v>
      </c>
      <c r="P46" s="70">
        <v>1</v>
      </c>
      <c r="Q46" s="70" t="s">
        <v>95</v>
      </c>
      <c r="R46" s="69">
        <v>7059</v>
      </c>
    </row>
    <row r="47" spans="1:18" ht="60.75" customHeight="1">
      <c r="A47" s="68" t="s">
        <v>203</v>
      </c>
      <c r="B47" s="70">
        <v>1240</v>
      </c>
      <c r="C47" s="71" t="s">
        <v>7</v>
      </c>
      <c r="D47" s="70">
        <v>26</v>
      </c>
      <c r="E47" s="70">
        <v>2</v>
      </c>
      <c r="F47" s="70">
        <v>2</v>
      </c>
      <c r="G47" s="70">
        <v>1240</v>
      </c>
      <c r="H47" s="70">
        <v>220</v>
      </c>
      <c r="I47" s="70">
        <v>220</v>
      </c>
      <c r="J47" s="72" t="s">
        <v>56</v>
      </c>
      <c r="K47" s="72" t="s">
        <v>56</v>
      </c>
      <c r="L47" s="70">
        <v>2</v>
      </c>
      <c r="M47" s="72" t="s">
        <v>56</v>
      </c>
      <c r="N47" s="72" t="s">
        <v>56</v>
      </c>
      <c r="O47" s="72" t="s">
        <v>56</v>
      </c>
      <c r="P47" s="70" t="s">
        <v>87</v>
      </c>
      <c r="Q47" s="70" t="s">
        <v>9</v>
      </c>
      <c r="R47" s="69">
        <v>4662</v>
      </c>
    </row>
    <row r="48" spans="1:18" ht="50.25" customHeight="1">
      <c r="A48" s="68" t="s">
        <v>204</v>
      </c>
      <c r="B48" s="70">
        <v>1390</v>
      </c>
      <c r="C48" s="71" t="s">
        <v>7</v>
      </c>
      <c r="D48" s="70">
        <v>52</v>
      </c>
      <c r="E48" s="70">
        <v>2</v>
      </c>
      <c r="F48" s="70">
        <v>2</v>
      </c>
      <c r="G48" s="70">
        <v>1400</v>
      </c>
      <c r="H48" s="70">
        <v>350</v>
      </c>
      <c r="I48" s="70">
        <v>350</v>
      </c>
      <c r="J48" s="72" t="s">
        <v>56</v>
      </c>
      <c r="K48" s="72" t="s">
        <v>56</v>
      </c>
      <c r="L48" s="70">
        <v>2</v>
      </c>
      <c r="M48" s="72" t="s">
        <v>56</v>
      </c>
      <c r="N48" s="72" t="s">
        <v>56</v>
      </c>
      <c r="O48" s="72" t="s">
        <v>56</v>
      </c>
      <c r="P48" s="70">
        <v>1</v>
      </c>
      <c r="Q48" s="70" t="s">
        <v>88</v>
      </c>
      <c r="R48" s="69">
        <v>6881</v>
      </c>
    </row>
    <row r="49" spans="1:18" ht="54" customHeight="1">
      <c r="A49" s="68" t="s">
        <v>205</v>
      </c>
      <c r="B49" s="70">
        <v>1390</v>
      </c>
      <c r="C49" s="71" t="s">
        <v>7</v>
      </c>
      <c r="D49" s="70">
        <v>58</v>
      </c>
      <c r="E49" s="70">
        <v>3</v>
      </c>
      <c r="F49" s="70">
        <v>3</v>
      </c>
      <c r="G49" s="70">
        <v>1400</v>
      </c>
      <c r="H49" s="70">
        <v>350</v>
      </c>
      <c r="I49" s="70">
        <v>250</v>
      </c>
      <c r="J49" s="72" t="s">
        <v>56</v>
      </c>
      <c r="K49" s="72" t="s">
        <v>56</v>
      </c>
      <c r="L49" s="70">
        <v>2</v>
      </c>
      <c r="M49" s="72" t="s">
        <v>56</v>
      </c>
      <c r="N49" s="72" t="s">
        <v>56</v>
      </c>
      <c r="O49" s="72" t="s">
        <v>56</v>
      </c>
      <c r="P49" s="70">
        <v>1</v>
      </c>
      <c r="Q49" s="70" t="s">
        <v>88</v>
      </c>
      <c r="R49" s="69">
        <v>7911</v>
      </c>
    </row>
    <row r="50" spans="1:18" ht="48.75" customHeight="1">
      <c r="A50" s="68" t="s">
        <v>206</v>
      </c>
      <c r="B50" s="70">
        <v>1390</v>
      </c>
      <c r="C50" s="71" t="s">
        <v>7</v>
      </c>
      <c r="D50" s="70">
        <v>60</v>
      </c>
      <c r="E50" s="70">
        <v>2</v>
      </c>
      <c r="F50" s="70">
        <v>2</v>
      </c>
      <c r="G50" s="70">
        <v>1700</v>
      </c>
      <c r="H50" s="70">
        <v>350</v>
      </c>
      <c r="I50" s="70">
        <v>250</v>
      </c>
      <c r="J50" s="72" t="s">
        <v>56</v>
      </c>
      <c r="K50" s="72" t="s">
        <v>56</v>
      </c>
      <c r="L50" s="70">
        <v>3</v>
      </c>
      <c r="M50" s="72" t="s">
        <v>56</v>
      </c>
      <c r="N50" s="72" t="s">
        <v>56</v>
      </c>
      <c r="O50" s="72" t="s">
        <v>56</v>
      </c>
      <c r="P50" s="70" t="s">
        <v>86</v>
      </c>
      <c r="Q50" s="70" t="s">
        <v>88</v>
      </c>
      <c r="R50" s="69">
        <v>8298</v>
      </c>
    </row>
    <row r="51" spans="1:18" ht="54" customHeight="1">
      <c r="A51" s="68" t="s">
        <v>207</v>
      </c>
      <c r="B51" s="70">
        <v>1390</v>
      </c>
      <c r="C51" s="71" t="s">
        <v>7</v>
      </c>
      <c r="D51" s="70">
        <v>69</v>
      </c>
      <c r="E51" s="70">
        <v>3</v>
      </c>
      <c r="F51" s="70">
        <v>3</v>
      </c>
      <c r="G51" s="70">
        <v>1700</v>
      </c>
      <c r="H51" s="70">
        <v>350</v>
      </c>
      <c r="I51" s="70">
        <v>250</v>
      </c>
      <c r="J51" s="72" t="s">
        <v>56</v>
      </c>
      <c r="K51" s="72" t="s">
        <v>56</v>
      </c>
      <c r="L51" s="70">
        <v>3</v>
      </c>
      <c r="M51" s="72" t="s">
        <v>56</v>
      </c>
      <c r="N51" s="72" t="s">
        <v>56</v>
      </c>
      <c r="O51" s="72" t="s">
        <v>56</v>
      </c>
      <c r="P51" s="70" t="s">
        <v>86</v>
      </c>
      <c r="Q51" s="70" t="s">
        <v>88</v>
      </c>
      <c r="R51" s="69">
        <v>9637</v>
      </c>
    </row>
    <row r="52" spans="1:18" ht="110.25" customHeight="1">
      <c r="A52" s="68" t="s">
        <v>208</v>
      </c>
      <c r="B52" s="70">
        <v>1390</v>
      </c>
      <c r="C52" s="71" t="s">
        <v>11</v>
      </c>
      <c r="D52" s="70">
        <v>50</v>
      </c>
      <c r="E52" s="70">
        <v>2</v>
      </c>
      <c r="F52" s="70">
        <v>2</v>
      </c>
      <c r="G52" s="70">
        <v>1400</v>
      </c>
      <c r="H52" s="70">
        <v>250</v>
      </c>
      <c r="I52" s="70">
        <v>400</v>
      </c>
      <c r="J52" s="72" t="s">
        <v>56</v>
      </c>
      <c r="K52" s="72" t="s">
        <v>56</v>
      </c>
      <c r="L52" s="70">
        <v>2</v>
      </c>
      <c r="M52" s="72" t="s">
        <v>56</v>
      </c>
      <c r="N52" s="72" t="s">
        <v>56</v>
      </c>
      <c r="O52" s="72" t="s">
        <v>56</v>
      </c>
      <c r="P52" s="70" t="s">
        <v>87</v>
      </c>
      <c r="Q52" s="70" t="s">
        <v>88</v>
      </c>
      <c r="R52" s="69">
        <v>7823</v>
      </c>
    </row>
    <row r="53" spans="1:18" ht="43.5" customHeight="1">
      <c r="A53" s="68" t="s">
        <v>209</v>
      </c>
      <c r="B53" s="70">
        <v>1320</v>
      </c>
      <c r="C53" s="71" t="s">
        <v>11</v>
      </c>
      <c r="D53" s="70">
        <v>42</v>
      </c>
      <c r="E53" s="70">
        <v>2</v>
      </c>
      <c r="F53" s="70">
        <v>2</v>
      </c>
      <c r="G53" s="70">
        <v>1500</v>
      </c>
      <c r="H53" s="70">
        <v>250</v>
      </c>
      <c r="I53" s="70">
        <v>250</v>
      </c>
      <c r="J53" s="72" t="s">
        <v>56</v>
      </c>
      <c r="K53" s="72" t="s">
        <v>56</v>
      </c>
      <c r="L53" s="70">
        <v>2</v>
      </c>
      <c r="M53" s="72" t="s">
        <v>56</v>
      </c>
      <c r="N53" s="72" t="s">
        <v>56</v>
      </c>
      <c r="O53" s="72" t="s">
        <v>56</v>
      </c>
      <c r="P53" s="70" t="s">
        <v>87</v>
      </c>
      <c r="Q53" s="70" t="s">
        <v>9</v>
      </c>
      <c r="R53" s="69">
        <v>6357</v>
      </c>
    </row>
    <row r="54" spans="1:18" ht="44.25" customHeight="1">
      <c r="A54" s="68" t="s">
        <v>210</v>
      </c>
      <c r="B54" s="70">
        <v>1320</v>
      </c>
      <c r="C54" s="71" t="s">
        <v>11</v>
      </c>
      <c r="D54" s="70">
        <v>50</v>
      </c>
      <c r="E54" s="70">
        <v>3</v>
      </c>
      <c r="F54" s="70">
        <v>3</v>
      </c>
      <c r="G54" s="70">
        <v>1500</v>
      </c>
      <c r="H54" s="70">
        <v>250</v>
      </c>
      <c r="I54" s="70">
        <v>250</v>
      </c>
      <c r="J54" s="72" t="s">
        <v>56</v>
      </c>
      <c r="K54" s="72" t="s">
        <v>56</v>
      </c>
      <c r="L54" s="70">
        <v>2</v>
      </c>
      <c r="M54" s="72" t="s">
        <v>56</v>
      </c>
      <c r="N54" s="72" t="s">
        <v>56</v>
      </c>
      <c r="O54" s="72" t="s">
        <v>56</v>
      </c>
      <c r="P54" s="70" t="s">
        <v>87</v>
      </c>
      <c r="Q54" s="70" t="s">
        <v>9</v>
      </c>
      <c r="R54" s="69">
        <v>7361</v>
      </c>
    </row>
    <row r="55" spans="1:18" ht="84" customHeight="1">
      <c r="A55" s="68" t="s">
        <v>211</v>
      </c>
      <c r="B55" s="70">
        <v>1490</v>
      </c>
      <c r="C55" s="71" t="s">
        <v>11</v>
      </c>
      <c r="D55" s="70">
        <v>46</v>
      </c>
      <c r="E55" s="70">
        <v>2</v>
      </c>
      <c r="F55" s="70">
        <v>2</v>
      </c>
      <c r="G55" s="70">
        <v>1500</v>
      </c>
      <c r="H55" s="70">
        <v>250</v>
      </c>
      <c r="I55" s="70">
        <v>300</v>
      </c>
      <c r="J55" s="72" t="s">
        <v>56</v>
      </c>
      <c r="K55" s="72" t="s">
        <v>56</v>
      </c>
      <c r="L55" s="70">
        <v>2</v>
      </c>
      <c r="M55" s="72" t="s">
        <v>56</v>
      </c>
      <c r="N55" s="72" t="s">
        <v>56</v>
      </c>
      <c r="O55" s="72" t="s">
        <v>56</v>
      </c>
      <c r="P55" s="70" t="s">
        <v>212</v>
      </c>
      <c r="Q55" s="70" t="s">
        <v>96</v>
      </c>
      <c r="R55" s="69">
        <v>6847</v>
      </c>
    </row>
    <row r="56" spans="1:18" ht="22.5">
      <c r="A56" s="68" t="s">
        <v>213</v>
      </c>
      <c r="B56" s="70">
        <v>1490</v>
      </c>
      <c r="C56" s="71" t="s">
        <v>7</v>
      </c>
      <c r="D56" s="70">
        <v>53</v>
      </c>
      <c r="E56" s="70">
        <v>2</v>
      </c>
      <c r="F56" s="70">
        <v>2</v>
      </c>
      <c r="G56" s="70">
        <v>1500</v>
      </c>
      <c r="H56" s="70">
        <v>505</v>
      </c>
      <c r="I56" s="70">
        <v>360</v>
      </c>
      <c r="J56" s="72" t="s">
        <v>56</v>
      </c>
      <c r="K56" s="72" t="s">
        <v>56</v>
      </c>
      <c r="L56" s="70">
        <v>2</v>
      </c>
      <c r="M56" s="72" t="s">
        <v>56</v>
      </c>
      <c r="N56" s="72" t="s">
        <v>56</v>
      </c>
      <c r="O56" s="72" t="s">
        <v>56</v>
      </c>
      <c r="P56" s="70">
        <v>1</v>
      </c>
      <c r="Q56" s="70" t="s">
        <v>97</v>
      </c>
      <c r="R56" s="69">
        <v>8123</v>
      </c>
    </row>
    <row r="57" spans="1:18" ht="51" customHeight="1">
      <c r="A57" s="68" t="s">
        <v>214</v>
      </c>
      <c r="B57" s="70">
        <v>1300</v>
      </c>
      <c r="C57" s="71" t="s">
        <v>29</v>
      </c>
      <c r="D57" s="70">
        <v>54</v>
      </c>
      <c r="E57" s="70">
        <v>2</v>
      </c>
      <c r="F57" s="70">
        <v>2</v>
      </c>
      <c r="G57" s="70">
        <v>1500</v>
      </c>
      <c r="H57" s="70">
        <v>400</v>
      </c>
      <c r="I57" s="70">
        <v>250</v>
      </c>
      <c r="J57" s="72" t="s">
        <v>56</v>
      </c>
      <c r="K57" s="72" t="s">
        <v>56</v>
      </c>
      <c r="L57" s="70">
        <v>2</v>
      </c>
      <c r="M57" s="72" t="s">
        <v>56</v>
      </c>
      <c r="N57" s="72" t="s">
        <v>56</v>
      </c>
      <c r="O57" s="72" t="s">
        <v>56</v>
      </c>
      <c r="P57" s="70" t="s">
        <v>87</v>
      </c>
      <c r="Q57" s="70" t="s">
        <v>88</v>
      </c>
      <c r="R57" s="69">
        <v>7923</v>
      </c>
    </row>
    <row r="58" spans="1:18" ht="47.25" customHeight="1">
      <c r="A58" s="68" t="s">
        <v>102</v>
      </c>
      <c r="B58" s="70">
        <v>1300</v>
      </c>
      <c r="C58" s="71" t="s">
        <v>29</v>
      </c>
      <c r="D58" s="70">
        <v>54</v>
      </c>
      <c r="E58" s="70">
        <v>2</v>
      </c>
      <c r="F58" s="70">
        <v>2</v>
      </c>
      <c r="G58" s="70">
        <v>1500</v>
      </c>
      <c r="H58" s="70">
        <v>400</v>
      </c>
      <c r="I58" s="70">
        <v>250</v>
      </c>
      <c r="J58" s="72" t="s">
        <v>56</v>
      </c>
      <c r="K58" s="72" t="s">
        <v>56</v>
      </c>
      <c r="L58" s="70">
        <v>1</v>
      </c>
      <c r="M58" s="72" t="s">
        <v>56</v>
      </c>
      <c r="N58" s="72" t="s">
        <v>56</v>
      </c>
      <c r="O58" s="72">
        <v>1</v>
      </c>
      <c r="P58" s="70" t="s">
        <v>87</v>
      </c>
      <c r="Q58" s="70" t="s">
        <v>88</v>
      </c>
      <c r="R58" s="69">
        <v>8737</v>
      </c>
    </row>
    <row r="59" spans="1:20" ht="64.5" customHeight="1">
      <c r="A59" s="68" t="s">
        <v>215</v>
      </c>
      <c r="B59" s="70">
        <v>1300</v>
      </c>
      <c r="C59" s="71" t="s">
        <v>29</v>
      </c>
      <c r="D59" s="70">
        <v>69</v>
      </c>
      <c r="E59" s="70">
        <v>3</v>
      </c>
      <c r="F59" s="70">
        <v>3</v>
      </c>
      <c r="G59" s="70">
        <v>1500</v>
      </c>
      <c r="H59" s="70">
        <v>400</v>
      </c>
      <c r="I59" s="70">
        <v>250</v>
      </c>
      <c r="J59" s="72" t="s">
        <v>56</v>
      </c>
      <c r="K59" s="72" t="s">
        <v>56</v>
      </c>
      <c r="L59" s="70">
        <v>2</v>
      </c>
      <c r="M59" s="72" t="s">
        <v>56</v>
      </c>
      <c r="N59" s="72" t="s">
        <v>56</v>
      </c>
      <c r="O59" s="72" t="s">
        <v>56</v>
      </c>
      <c r="P59" s="70" t="s">
        <v>87</v>
      </c>
      <c r="Q59" s="70" t="s">
        <v>88</v>
      </c>
      <c r="R59" s="69">
        <v>9217</v>
      </c>
      <c r="T59" t="s">
        <v>152</v>
      </c>
    </row>
    <row r="60" spans="1:18" ht="75" customHeight="1">
      <c r="A60" s="68" t="s">
        <v>216</v>
      </c>
      <c r="B60" s="70">
        <v>1385</v>
      </c>
      <c r="C60" s="71" t="s">
        <v>30</v>
      </c>
      <c r="D60" s="70">
        <v>62</v>
      </c>
      <c r="E60" s="70">
        <v>2</v>
      </c>
      <c r="F60" s="70">
        <v>2</v>
      </c>
      <c r="G60" s="70">
        <v>1400</v>
      </c>
      <c r="H60" s="70">
        <v>450</v>
      </c>
      <c r="I60" s="70">
        <v>400</v>
      </c>
      <c r="J60" s="72" t="s">
        <v>56</v>
      </c>
      <c r="K60" s="72" t="s">
        <v>56</v>
      </c>
      <c r="L60" s="70">
        <v>2</v>
      </c>
      <c r="M60" s="72" t="s">
        <v>56</v>
      </c>
      <c r="N60" s="72" t="s">
        <v>56</v>
      </c>
      <c r="O60" s="72" t="s">
        <v>56</v>
      </c>
      <c r="P60" s="70" t="s">
        <v>92</v>
      </c>
      <c r="Q60" s="70" t="s">
        <v>97</v>
      </c>
      <c r="R60" s="69">
        <v>9717</v>
      </c>
    </row>
    <row r="61" spans="1:18" ht="51" customHeight="1">
      <c r="A61" s="68" t="s">
        <v>103</v>
      </c>
      <c r="B61" s="70">
        <v>1385</v>
      </c>
      <c r="C61" s="71" t="s">
        <v>30</v>
      </c>
      <c r="D61" s="70">
        <v>62</v>
      </c>
      <c r="E61" s="70">
        <v>2</v>
      </c>
      <c r="F61" s="70">
        <v>2</v>
      </c>
      <c r="G61" s="70">
        <v>1400</v>
      </c>
      <c r="H61" s="70">
        <v>450</v>
      </c>
      <c r="I61" s="70">
        <v>400</v>
      </c>
      <c r="J61" s="72" t="s">
        <v>56</v>
      </c>
      <c r="K61" s="72" t="s">
        <v>56</v>
      </c>
      <c r="L61" s="70">
        <v>1</v>
      </c>
      <c r="M61" s="72" t="s">
        <v>56</v>
      </c>
      <c r="N61" s="72" t="s">
        <v>56</v>
      </c>
      <c r="O61" s="72">
        <v>1</v>
      </c>
      <c r="P61" s="70" t="s">
        <v>92</v>
      </c>
      <c r="Q61" s="70" t="s">
        <v>9</v>
      </c>
      <c r="R61" s="69">
        <v>10466</v>
      </c>
    </row>
    <row r="62" spans="1:18" ht="63" customHeight="1">
      <c r="A62" s="68" t="s">
        <v>217</v>
      </c>
      <c r="B62" s="70">
        <v>1385</v>
      </c>
      <c r="C62" s="71" t="s">
        <v>30</v>
      </c>
      <c r="D62" s="70">
        <v>82</v>
      </c>
      <c r="E62" s="70">
        <v>3</v>
      </c>
      <c r="F62" s="70">
        <v>3</v>
      </c>
      <c r="G62" s="70">
        <v>1400</v>
      </c>
      <c r="H62" s="70">
        <v>450</v>
      </c>
      <c r="I62" s="70">
        <v>400</v>
      </c>
      <c r="J62" s="72" t="s">
        <v>56</v>
      </c>
      <c r="K62" s="72" t="s">
        <v>56</v>
      </c>
      <c r="L62" s="70">
        <v>2</v>
      </c>
      <c r="M62" s="72" t="s">
        <v>56</v>
      </c>
      <c r="N62" s="72" t="s">
        <v>56</v>
      </c>
      <c r="O62" s="72" t="s">
        <v>56</v>
      </c>
      <c r="P62" s="70" t="s">
        <v>92</v>
      </c>
      <c r="Q62" s="70" t="s">
        <v>97</v>
      </c>
      <c r="R62" s="69">
        <v>10882</v>
      </c>
    </row>
    <row r="63" spans="1:18" ht="47.25" customHeight="1">
      <c r="A63" s="68" t="s">
        <v>218</v>
      </c>
      <c r="B63" s="70">
        <v>1490</v>
      </c>
      <c r="C63" s="71" t="s">
        <v>30</v>
      </c>
      <c r="D63" s="70">
        <v>79</v>
      </c>
      <c r="E63" s="70">
        <v>2</v>
      </c>
      <c r="F63" s="70">
        <v>2</v>
      </c>
      <c r="G63" s="70">
        <v>1500</v>
      </c>
      <c r="H63" s="70">
        <v>680</v>
      </c>
      <c r="I63" s="70">
        <v>250</v>
      </c>
      <c r="J63" s="72" t="s">
        <v>56</v>
      </c>
      <c r="K63" s="72" t="s">
        <v>56</v>
      </c>
      <c r="L63" s="70">
        <v>2</v>
      </c>
      <c r="M63" s="72" t="s">
        <v>56</v>
      </c>
      <c r="N63" s="72" t="s">
        <v>56</v>
      </c>
      <c r="O63" s="72" t="s">
        <v>56</v>
      </c>
      <c r="P63" s="70">
        <v>1</v>
      </c>
      <c r="Q63" s="70" t="s">
        <v>88</v>
      </c>
      <c r="R63" s="69">
        <v>12187</v>
      </c>
    </row>
    <row r="64" spans="1:18" ht="48" customHeight="1">
      <c r="A64" s="68" t="s">
        <v>219</v>
      </c>
      <c r="B64" s="70">
        <v>1490</v>
      </c>
      <c r="C64" s="71" t="s">
        <v>30</v>
      </c>
      <c r="D64" s="70">
        <v>101</v>
      </c>
      <c r="E64" s="70">
        <v>3</v>
      </c>
      <c r="F64" s="70">
        <v>3</v>
      </c>
      <c r="G64" s="70">
        <v>1500</v>
      </c>
      <c r="H64" s="70">
        <v>680</v>
      </c>
      <c r="I64" s="70">
        <v>250</v>
      </c>
      <c r="J64" s="72" t="s">
        <v>56</v>
      </c>
      <c r="K64" s="72" t="s">
        <v>56</v>
      </c>
      <c r="L64" s="70">
        <v>2</v>
      </c>
      <c r="M64" s="72" t="s">
        <v>56</v>
      </c>
      <c r="N64" s="72" t="s">
        <v>56</v>
      </c>
      <c r="O64" s="72" t="s">
        <v>56</v>
      </c>
      <c r="P64" s="70">
        <v>1</v>
      </c>
      <c r="Q64" s="70" t="s">
        <v>88</v>
      </c>
      <c r="R64" s="69">
        <v>14122</v>
      </c>
    </row>
    <row r="65" spans="1:18" ht="33.75">
      <c r="A65" s="68" t="s">
        <v>220</v>
      </c>
      <c r="B65" s="70">
        <v>1400</v>
      </c>
      <c r="C65" s="71" t="s">
        <v>30</v>
      </c>
      <c r="D65" s="70">
        <v>76</v>
      </c>
      <c r="E65" s="70">
        <v>2</v>
      </c>
      <c r="F65" s="70">
        <v>2</v>
      </c>
      <c r="G65" s="70">
        <v>1800</v>
      </c>
      <c r="H65" s="70">
        <v>450</v>
      </c>
      <c r="I65" s="70">
        <v>400</v>
      </c>
      <c r="J65" s="72" t="s">
        <v>56</v>
      </c>
      <c r="K65" s="72" t="s">
        <v>56</v>
      </c>
      <c r="L65" s="70">
        <v>2</v>
      </c>
      <c r="M65" s="72" t="s">
        <v>56</v>
      </c>
      <c r="N65" s="72" t="s">
        <v>56</v>
      </c>
      <c r="O65" s="72" t="s">
        <v>56</v>
      </c>
      <c r="P65" s="70" t="s">
        <v>87</v>
      </c>
      <c r="Q65" s="70" t="s">
        <v>9</v>
      </c>
      <c r="R65" s="69">
        <v>10933</v>
      </c>
    </row>
    <row r="66" spans="1:18" ht="22.5" customHeight="1">
      <c r="A66" s="111" t="s">
        <v>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3"/>
    </row>
    <row r="67" spans="1:18" ht="45.75" customHeight="1">
      <c r="A67" s="68" t="s">
        <v>221</v>
      </c>
      <c r="B67" s="70">
        <v>1390</v>
      </c>
      <c r="C67" s="71" t="s">
        <v>7</v>
      </c>
      <c r="D67" s="70">
        <v>66</v>
      </c>
      <c r="E67" s="70">
        <v>5</v>
      </c>
      <c r="F67" s="70">
        <v>3</v>
      </c>
      <c r="G67" s="70">
        <v>1400</v>
      </c>
      <c r="H67" s="70">
        <v>350</v>
      </c>
      <c r="I67" s="70">
        <v>250</v>
      </c>
      <c r="J67" s="72" t="s">
        <v>56</v>
      </c>
      <c r="K67" s="72" t="s">
        <v>56</v>
      </c>
      <c r="L67" s="70" t="s">
        <v>56</v>
      </c>
      <c r="M67" s="72">
        <v>1</v>
      </c>
      <c r="N67" s="72">
        <v>1</v>
      </c>
      <c r="O67" s="72" t="s">
        <v>56</v>
      </c>
      <c r="P67" s="70">
        <v>1</v>
      </c>
      <c r="Q67" s="70" t="s">
        <v>88</v>
      </c>
      <c r="R67" s="69">
        <v>12522</v>
      </c>
    </row>
    <row r="68" spans="1:18" ht="33.75">
      <c r="A68" s="68" t="s">
        <v>222</v>
      </c>
      <c r="B68" s="70">
        <v>1320</v>
      </c>
      <c r="C68" s="71" t="s">
        <v>11</v>
      </c>
      <c r="D68" s="70">
        <v>59</v>
      </c>
      <c r="E68" s="70">
        <v>5</v>
      </c>
      <c r="F68" s="70">
        <v>3</v>
      </c>
      <c r="G68" s="70">
        <v>1500</v>
      </c>
      <c r="H68" s="70">
        <v>250</v>
      </c>
      <c r="I68" s="70">
        <v>250</v>
      </c>
      <c r="J68" s="72" t="s">
        <v>56</v>
      </c>
      <c r="K68" s="72" t="s">
        <v>56</v>
      </c>
      <c r="L68" s="70" t="s">
        <v>56</v>
      </c>
      <c r="M68" s="72">
        <v>1</v>
      </c>
      <c r="N68" s="72">
        <v>1</v>
      </c>
      <c r="O68" s="72" t="s">
        <v>56</v>
      </c>
      <c r="P68" s="70" t="s">
        <v>87</v>
      </c>
      <c r="Q68" s="70" t="s">
        <v>9</v>
      </c>
      <c r="R68" s="69">
        <v>11593</v>
      </c>
    </row>
    <row r="69" spans="1:18" ht="52.5" customHeight="1">
      <c r="A69" s="68" t="s">
        <v>223</v>
      </c>
      <c r="B69" s="70">
        <v>1320</v>
      </c>
      <c r="C69" s="71" t="s">
        <v>29</v>
      </c>
      <c r="D69" s="70">
        <v>79</v>
      </c>
      <c r="E69" s="70">
        <v>5</v>
      </c>
      <c r="F69" s="70">
        <v>3</v>
      </c>
      <c r="G69" s="70">
        <v>1500</v>
      </c>
      <c r="H69" s="70">
        <v>400</v>
      </c>
      <c r="I69" s="70">
        <v>250</v>
      </c>
      <c r="J69" s="72" t="s">
        <v>56</v>
      </c>
      <c r="K69" s="72" t="s">
        <v>56</v>
      </c>
      <c r="L69" s="70" t="s">
        <v>56</v>
      </c>
      <c r="M69" s="72">
        <v>1</v>
      </c>
      <c r="N69" s="72">
        <v>1</v>
      </c>
      <c r="O69" s="72" t="s">
        <v>56</v>
      </c>
      <c r="P69" s="70" t="s">
        <v>87</v>
      </c>
      <c r="Q69" s="70" t="s">
        <v>88</v>
      </c>
      <c r="R69" s="69">
        <v>14537</v>
      </c>
    </row>
    <row r="70" spans="1:18" ht="33.75">
      <c r="A70" s="68" t="s">
        <v>224</v>
      </c>
      <c r="B70" s="70">
        <v>1400</v>
      </c>
      <c r="C70" s="71" t="s">
        <v>30</v>
      </c>
      <c r="D70" s="70">
        <v>90</v>
      </c>
      <c r="E70" s="70">
        <v>5</v>
      </c>
      <c r="F70" s="70">
        <v>3</v>
      </c>
      <c r="G70" s="70">
        <v>1400</v>
      </c>
      <c r="H70" s="70">
        <v>450</v>
      </c>
      <c r="I70" s="70">
        <v>400</v>
      </c>
      <c r="J70" s="72" t="s">
        <v>56</v>
      </c>
      <c r="K70" s="72" t="s">
        <v>56</v>
      </c>
      <c r="L70" s="70" t="s">
        <v>56</v>
      </c>
      <c r="M70" s="72">
        <v>1</v>
      </c>
      <c r="N70" s="72">
        <v>1</v>
      </c>
      <c r="O70" s="72" t="s">
        <v>56</v>
      </c>
      <c r="P70" s="70">
        <v>1</v>
      </c>
      <c r="Q70" s="70" t="s">
        <v>88</v>
      </c>
      <c r="R70" s="69">
        <v>18068</v>
      </c>
    </row>
    <row r="71" spans="1:18" ht="57" customHeight="1">
      <c r="A71" s="68" t="s">
        <v>225</v>
      </c>
      <c r="B71" s="70">
        <v>1400</v>
      </c>
      <c r="C71" s="71" t="s">
        <v>31</v>
      </c>
      <c r="D71" s="70">
        <v>145</v>
      </c>
      <c r="E71" s="70">
        <v>5</v>
      </c>
      <c r="F71" s="70">
        <v>3</v>
      </c>
      <c r="G71" s="70">
        <v>1800</v>
      </c>
      <c r="H71" s="70">
        <v>650</v>
      </c>
      <c r="I71" s="70">
        <v>400</v>
      </c>
      <c r="J71" s="72" t="s">
        <v>56</v>
      </c>
      <c r="K71" s="72" t="s">
        <v>56</v>
      </c>
      <c r="L71" s="70" t="s">
        <v>56</v>
      </c>
      <c r="M71" s="72">
        <v>1</v>
      </c>
      <c r="N71" s="72">
        <v>1</v>
      </c>
      <c r="O71" s="72" t="s">
        <v>56</v>
      </c>
      <c r="P71" s="70" t="s">
        <v>87</v>
      </c>
      <c r="Q71" s="70" t="s">
        <v>87</v>
      </c>
      <c r="R71" s="69">
        <v>24924</v>
      </c>
    </row>
    <row r="72" spans="1:18" ht="27" customHeight="1">
      <c r="A72" s="111" t="s">
        <v>99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3"/>
    </row>
    <row r="73" spans="1:18" ht="35.25" customHeight="1">
      <c r="A73" s="68" t="s">
        <v>226</v>
      </c>
      <c r="B73" s="70"/>
      <c r="C73" s="71" t="s">
        <v>7</v>
      </c>
      <c r="D73" s="70">
        <v>7</v>
      </c>
      <c r="E73" s="70">
        <v>2</v>
      </c>
      <c r="F73" s="70">
        <v>2</v>
      </c>
      <c r="G73" s="70">
        <v>250</v>
      </c>
      <c r="H73" s="70">
        <v>250</v>
      </c>
      <c r="I73" s="70">
        <v>300</v>
      </c>
      <c r="J73" s="72" t="s">
        <v>56</v>
      </c>
      <c r="K73" s="72" t="s">
        <v>56</v>
      </c>
      <c r="L73" s="70">
        <v>1</v>
      </c>
      <c r="M73" s="72" t="s">
        <v>56</v>
      </c>
      <c r="N73" s="72" t="s">
        <v>56</v>
      </c>
      <c r="O73" s="72" t="s">
        <v>56</v>
      </c>
      <c r="P73" s="70" t="s">
        <v>9</v>
      </c>
      <c r="Q73" s="70" t="s">
        <v>227</v>
      </c>
      <c r="R73" s="69">
        <v>1812</v>
      </c>
    </row>
    <row r="74" spans="1:18" ht="15">
      <c r="A74" s="68" t="s">
        <v>228</v>
      </c>
      <c r="B74" s="70"/>
      <c r="C74" s="71" t="s">
        <v>7</v>
      </c>
      <c r="D74" s="70">
        <v>6</v>
      </c>
      <c r="E74" s="70">
        <v>2</v>
      </c>
      <c r="F74" s="70">
        <v>2</v>
      </c>
      <c r="G74" s="70">
        <v>170</v>
      </c>
      <c r="H74" s="70">
        <v>300</v>
      </c>
      <c r="I74" s="70">
        <v>200</v>
      </c>
      <c r="J74" s="72" t="s">
        <v>56</v>
      </c>
      <c r="K74" s="72" t="s">
        <v>56</v>
      </c>
      <c r="L74" s="70">
        <v>1</v>
      </c>
      <c r="M74" s="72" t="s">
        <v>56</v>
      </c>
      <c r="N74" s="72" t="s">
        <v>56</v>
      </c>
      <c r="O74" s="72" t="s">
        <v>56</v>
      </c>
      <c r="P74" s="70" t="s">
        <v>9</v>
      </c>
      <c r="Q74" s="70">
        <v>1</v>
      </c>
      <c r="R74" s="69">
        <v>1484</v>
      </c>
    </row>
    <row r="75" spans="1:18" ht="15">
      <c r="A75" s="68" t="s">
        <v>229</v>
      </c>
      <c r="B75" s="70"/>
      <c r="C75" s="71" t="s">
        <v>7</v>
      </c>
      <c r="D75" s="70">
        <v>10</v>
      </c>
      <c r="E75" s="70">
        <v>3</v>
      </c>
      <c r="F75" s="70">
        <v>3</v>
      </c>
      <c r="G75" s="70">
        <v>200</v>
      </c>
      <c r="H75" s="70">
        <v>320</v>
      </c>
      <c r="I75" s="70">
        <v>310</v>
      </c>
      <c r="J75" s="72" t="s">
        <v>56</v>
      </c>
      <c r="K75" s="72" t="s">
        <v>56</v>
      </c>
      <c r="L75" s="70">
        <v>1</v>
      </c>
      <c r="M75" s="72" t="s">
        <v>56</v>
      </c>
      <c r="N75" s="72" t="s">
        <v>56</v>
      </c>
      <c r="O75" s="72" t="s">
        <v>56</v>
      </c>
      <c r="P75" s="70">
        <v>1</v>
      </c>
      <c r="Q75" s="70">
        <v>1</v>
      </c>
      <c r="R75" s="69">
        <v>2590</v>
      </c>
    </row>
    <row r="76" spans="1:18" ht="15">
      <c r="A76" s="68" t="s">
        <v>230</v>
      </c>
      <c r="B76" s="70"/>
      <c r="C76" s="71" t="s">
        <v>10</v>
      </c>
      <c r="D76" s="70">
        <v>2</v>
      </c>
      <c r="E76" s="70">
        <v>1.5</v>
      </c>
      <c r="F76" s="70">
        <v>1.5</v>
      </c>
      <c r="G76" s="70">
        <v>100</v>
      </c>
      <c r="H76" s="70">
        <v>200</v>
      </c>
      <c r="I76" s="70">
        <v>200</v>
      </c>
      <c r="J76" s="72"/>
      <c r="K76" s="72">
        <v>1</v>
      </c>
      <c r="L76" s="70"/>
      <c r="M76" s="72"/>
      <c r="N76" s="72"/>
      <c r="O76" s="72"/>
      <c r="P76" s="70" t="s">
        <v>56</v>
      </c>
      <c r="Q76" s="70" t="s">
        <v>56</v>
      </c>
      <c r="R76" s="69">
        <v>1183</v>
      </c>
    </row>
    <row r="77" spans="1:18" ht="15">
      <c r="A77" s="68" t="s">
        <v>231</v>
      </c>
      <c r="B77" s="70"/>
      <c r="C77" s="71" t="s">
        <v>7</v>
      </c>
      <c r="D77" s="70">
        <v>4</v>
      </c>
      <c r="E77" s="70">
        <v>3</v>
      </c>
      <c r="F77" s="70">
        <v>1.5</v>
      </c>
      <c r="G77" s="70">
        <v>200</v>
      </c>
      <c r="H77" s="70">
        <v>300</v>
      </c>
      <c r="I77" s="70">
        <v>200</v>
      </c>
      <c r="J77" s="72" t="s">
        <v>56</v>
      </c>
      <c r="K77" s="72" t="s">
        <v>56</v>
      </c>
      <c r="L77" s="70">
        <v>1</v>
      </c>
      <c r="M77" s="72" t="s">
        <v>56</v>
      </c>
      <c r="N77" s="72" t="s">
        <v>56</v>
      </c>
      <c r="O77" s="72" t="s">
        <v>56</v>
      </c>
      <c r="P77" s="70" t="s">
        <v>9</v>
      </c>
      <c r="Q77" s="70">
        <v>1</v>
      </c>
      <c r="R77" s="69">
        <v>1388</v>
      </c>
    </row>
    <row r="78" spans="1:18" ht="15">
      <c r="A78" s="68" t="s">
        <v>232</v>
      </c>
      <c r="B78" s="70"/>
      <c r="C78" s="71"/>
      <c r="D78" s="70">
        <v>4</v>
      </c>
      <c r="E78" s="70"/>
      <c r="F78" s="70"/>
      <c r="G78" s="70">
        <v>300</v>
      </c>
      <c r="H78" s="70">
        <v>200</v>
      </c>
      <c r="I78" s="70">
        <v>120</v>
      </c>
      <c r="J78" s="72"/>
      <c r="K78" s="72">
        <v>1</v>
      </c>
      <c r="L78" s="70"/>
      <c r="M78" s="72"/>
      <c r="N78" s="72"/>
      <c r="O78" s="72"/>
      <c r="P78" s="70"/>
      <c r="Q78" s="70"/>
      <c r="R78" s="69">
        <v>1245</v>
      </c>
    </row>
    <row r="79" spans="1:18" ht="15">
      <c r="A79" s="68" t="s">
        <v>233</v>
      </c>
      <c r="B79" s="70"/>
      <c r="C79" s="71" t="s">
        <v>105</v>
      </c>
      <c r="D79" s="70">
        <v>6</v>
      </c>
      <c r="E79" s="70">
        <v>1.5</v>
      </c>
      <c r="F79" s="70">
        <v>1.5</v>
      </c>
      <c r="G79" s="70">
        <v>300</v>
      </c>
      <c r="H79" s="70">
        <v>200</v>
      </c>
      <c r="I79" s="70">
        <v>250</v>
      </c>
      <c r="J79" s="72"/>
      <c r="K79" s="72">
        <v>1</v>
      </c>
      <c r="L79" s="70"/>
      <c r="M79" s="72"/>
      <c r="N79" s="72"/>
      <c r="O79" s="72"/>
      <c r="P79" s="70" t="s">
        <v>56</v>
      </c>
      <c r="Q79" s="70" t="s">
        <v>234</v>
      </c>
      <c r="R79" s="69">
        <v>1344</v>
      </c>
    </row>
    <row r="80" spans="1:18" ht="15">
      <c r="A80" s="111" t="s">
        <v>235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3"/>
    </row>
    <row r="81" spans="1:18" ht="15">
      <c r="A81" s="68" t="s">
        <v>236</v>
      </c>
      <c r="B81" s="70">
        <v>1200</v>
      </c>
      <c r="C81" s="71" t="s">
        <v>237</v>
      </c>
      <c r="D81" s="70">
        <v>80</v>
      </c>
      <c r="E81" s="70">
        <v>6</v>
      </c>
      <c r="F81" s="70">
        <v>3</v>
      </c>
      <c r="G81" s="70">
        <v>1406</v>
      </c>
      <c r="H81" s="70">
        <v>350</v>
      </c>
      <c r="I81" s="70">
        <v>350</v>
      </c>
      <c r="J81" s="72" t="s">
        <v>56</v>
      </c>
      <c r="K81" s="72" t="s">
        <v>56</v>
      </c>
      <c r="L81" s="70" t="s">
        <v>56</v>
      </c>
      <c r="M81" s="72" t="s">
        <v>56</v>
      </c>
      <c r="N81" s="72">
        <v>1</v>
      </c>
      <c r="O81" s="72" t="s">
        <v>56</v>
      </c>
      <c r="P81" s="70">
        <v>1</v>
      </c>
      <c r="Q81" s="70" t="s">
        <v>9</v>
      </c>
      <c r="R81" s="69">
        <v>14897</v>
      </c>
    </row>
    <row r="82" spans="1:18" ht="15">
      <c r="A82" s="68" t="s">
        <v>238</v>
      </c>
      <c r="B82" s="70">
        <v>1200</v>
      </c>
      <c r="C82" s="71" t="s">
        <v>237</v>
      </c>
      <c r="D82" s="70">
        <v>80</v>
      </c>
      <c r="E82" s="70">
        <v>6</v>
      </c>
      <c r="F82" s="70">
        <v>3</v>
      </c>
      <c r="G82" s="70">
        <v>1406</v>
      </c>
      <c r="H82" s="70">
        <v>350</v>
      </c>
      <c r="I82" s="70">
        <v>350</v>
      </c>
      <c r="J82" s="72" t="s">
        <v>56</v>
      </c>
      <c r="K82" s="72" t="s">
        <v>56</v>
      </c>
      <c r="L82" s="70" t="s">
        <v>56</v>
      </c>
      <c r="M82" s="72" t="s">
        <v>56</v>
      </c>
      <c r="N82" s="72" t="s">
        <v>56</v>
      </c>
      <c r="O82" s="72">
        <v>1</v>
      </c>
      <c r="P82" s="70">
        <v>1</v>
      </c>
      <c r="Q82" s="70" t="s">
        <v>9</v>
      </c>
      <c r="R82" s="69">
        <v>18761</v>
      </c>
    </row>
    <row r="83" spans="1:18" ht="15">
      <c r="A83" s="68" t="s">
        <v>239</v>
      </c>
      <c r="B83" s="70">
        <v>1200</v>
      </c>
      <c r="C83" s="71" t="s">
        <v>105</v>
      </c>
      <c r="D83" s="70">
        <v>50</v>
      </c>
      <c r="E83" s="70">
        <v>3</v>
      </c>
      <c r="F83" s="70">
        <v>1.5</v>
      </c>
      <c r="G83" s="70">
        <v>1230</v>
      </c>
      <c r="H83" s="70">
        <v>400</v>
      </c>
      <c r="I83" s="70">
        <v>300</v>
      </c>
      <c r="J83" s="72" t="s">
        <v>56</v>
      </c>
      <c r="K83" s="72" t="s">
        <v>56</v>
      </c>
      <c r="L83" s="70">
        <v>2</v>
      </c>
      <c r="M83" s="72" t="s">
        <v>56</v>
      </c>
      <c r="N83" s="72" t="s">
        <v>56</v>
      </c>
      <c r="O83" s="72" t="s">
        <v>56</v>
      </c>
      <c r="P83" s="70">
        <v>1</v>
      </c>
      <c r="Q83" s="70">
        <v>3</v>
      </c>
      <c r="R83" s="69">
        <v>8790</v>
      </c>
    </row>
    <row r="84" spans="1:18" ht="22.5">
      <c r="A84" s="68" t="s">
        <v>240</v>
      </c>
      <c r="B84" s="70">
        <v>1000</v>
      </c>
      <c r="C84" s="71" t="s">
        <v>10</v>
      </c>
      <c r="D84" s="70">
        <v>12</v>
      </c>
      <c r="E84" s="70">
        <v>1.2</v>
      </c>
      <c r="F84" s="70">
        <v>1.2</v>
      </c>
      <c r="G84" s="70">
        <v>1002</v>
      </c>
      <c r="H84" s="70">
        <v>263</v>
      </c>
      <c r="I84" s="70">
        <v>183</v>
      </c>
      <c r="J84" s="72">
        <v>1</v>
      </c>
      <c r="K84" s="72" t="s">
        <v>56</v>
      </c>
      <c r="L84" s="70">
        <v>1</v>
      </c>
      <c r="M84" s="72" t="s">
        <v>56</v>
      </c>
      <c r="N84" s="72" t="s">
        <v>56</v>
      </c>
      <c r="O84" s="72" t="s">
        <v>56</v>
      </c>
      <c r="P84" s="70">
        <v>1</v>
      </c>
      <c r="Q84" s="70" t="s">
        <v>9</v>
      </c>
      <c r="R84" s="69">
        <v>2727</v>
      </c>
    </row>
    <row r="85" spans="1:18" ht="22.5">
      <c r="A85" s="68" t="s">
        <v>241</v>
      </c>
      <c r="B85" s="70">
        <v>1200</v>
      </c>
      <c r="C85" s="71" t="s">
        <v>17</v>
      </c>
      <c r="D85" s="70"/>
      <c r="E85" s="70">
        <v>1.2</v>
      </c>
      <c r="F85" s="70">
        <v>1.2</v>
      </c>
      <c r="G85" s="70">
        <v>1385</v>
      </c>
      <c r="H85" s="70">
        <v>300</v>
      </c>
      <c r="I85" s="70">
        <v>285</v>
      </c>
      <c r="J85" s="72">
        <v>1</v>
      </c>
      <c r="K85" s="72" t="s">
        <v>56</v>
      </c>
      <c r="L85" s="70">
        <v>1</v>
      </c>
      <c r="M85" s="72" t="s">
        <v>56</v>
      </c>
      <c r="N85" s="72" t="s">
        <v>56</v>
      </c>
      <c r="O85" s="72" t="s">
        <v>56</v>
      </c>
      <c r="P85" s="70">
        <v>1</v>
      </c>
      <c r="Q85" s="70" t="s">
        <v>9</v>
      </c>
      <c r="R85" s="69">
        <v>4826</v>
      </c>
    </row>
    <row r="86" spans="1:18" ht="15">
      <c r="A86" s="68" t="s">
        <v>242</v>
      </c>
      <c r="B86" s="70">
        <v>1236</v>
      </c>
      <c r="C86" s="71" t="s">
        <v>10</v>
      </c>
      <c r="D86" s="70"/>
      <c r="E86" s="70">
        <v>1.2</v>
      </c>
      <c r="F86" s="70">
        <v>1.2</v>
      </c>
      <c r="G86" s="70">
        <v>1258</v>
      </c>
      <c r="H86" s="70">
        <v>263</v>
      </c>
      <c r="I86" s="70">
        <v>183</v>
      </c>
      <c r="J86" s="72">
        <v>1</v>
      </c>
      <c r="K86" s="72" t="s">
        <v>56</v>
      </c>
      <c r="L86" s="70">
        <v>1</v>
      </c>
      <c r="M86" s="72" t="s">
        <v>56</v>
      </c>
      <c r="N86" s="72" t="s">
        <v>56</v>
      </c>
      <c r="O86" s="72" t="s">
        <v>56</v>
      </c>
      <c r="P86" s="70">
        <v>1</v>
      </c>
      <c r="Q86" s="70" t="s">
        <v>9</v>
      </c>
      <c r="R86" s="69">
        <v>3882</v>
      </c>
    </row>
    <row r="87" spans="1:18" ht="15">
      <c r="A87" s="68" t="s">
        <v>243</v>
      </c>
      <c r="B87" s="70">
        <v>1450</v>
      </c>
      <c r="C87" s="71" t="s">
        <v>18</v>
      </c>
      <c r="D87" s="70">
        <v>88</v>
      </c>
      <c r="E87" s="70">
        <v>5</v>
      </c>
      <c r="F87" s="70">
        <v>3</v>
      </c>
      <c r="G87" s="70">
        <v>1500</v>
      </c>
      <c r="H87" s="70">
        <v>450</v>
      </c>
      <c r="I87" s="70">
        <v>350</v>
      </c>
      <c r="J87" s="72" t="s">
        <v>56</v>
      </c>
      <c r="K87" s="72" t="s">
        <v>56</v>
      </c>
      <c r="L87" s="70" t="s">
        <v>56</v>
      </c>
      <c r="M87" s="72" t="s">
        <v>56</v>
      </c>
      <c r="N87" s="72">
        <v>1</v>
      </c>
      <c r="O87" s="72" t="s">
        <v>56</v>
      </c>
      <c r="P87" s="70">
        <v>1</v>
      </c>
      <c r="Q87" s="70">
        <v>3</v>
      </c>
      <c r="R87" s="69">
        <v>17850</v>
      </c>
    </row>
    <row r="88" spans="1:18" ht="15">
      <c r="A88" s="68" t="s">
        <v>244</v>
      </c>
      <c r="B88" s="70">
        <v>1451</v>
      </c>
      <c r="C88" s="71" t="s">
        <v>19</v>
      </c>
      <c r="D88" s="70">
        <v>88</v>
      </c>
      <c r="E88" s="70">
        <v>5</v>
      </c>
      <c r="F88" s="70">
        <v>3</v>
      </c>
      <c r="G88" s="70">
        <v>1500</v>
      </c>
      <c r="H88" s="70">
        <v>450</v>
      </c>
      <c r="I88" s="70">
        <v>350</v>
      </c>
      <c r="J88" s="72" t="s">
        <v>56</v>
      </c>
      <c r="K88" s="72" t="s">
        <v>56</v>
      </c>
      <c r="L88" s="70" t="s">
        <v>56</v>
      </c>
      <c r="M88" s="72" t="s">
        <v>56</v>
      </c>
      <c r="N88" s="72" t="s">
        <v>56</v>
      </c>
      <c r="O88" s="72" t="s">
        <v>56</v>
      </c>
      <c r="P88" s="70">
        <v>1</v>
      </c>
      <c r="Q88" s="70">
        <v>3</v>
      </c>
      <c r="R88" s="69">
        <v>21714</v>
      </c>
    </row>
    <row r="89" spans="1:18" ht="15">
      <c r="A89" s="111" t="s">
        <v>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3"/>
    </row>
    <row r="90" spans="1:18" ht="47.25" customHeight="1">
      <c r="A90" s="76" t="s">
        <v>245</v>
      </c>
      <c r="B90" s="70"/>
      <c r="C90" s="71"/>
      <c r="D90" s="70"/>
      <c r="E90" s="70"/>
      <c r="F90" s="70"/>
      <c r="G90" s="70"/>
      <c r="H90" s="70">
        <v>57</v>
      </c>
      <c r="I90" s="70">
        <v>267</v>
      </c>
      <c r="J90" s="72" t="s">
        <v>56</v>
      </c>
      <c r="K90" s="72" t="s">
        <v>56</v>
      </c>
      <c r="L90" s="70" t="s">
        <v>56</v>
      </c>
      <c r="M90" s="72" t="s">
        <v>56</v>
      </c>
      <c r="N90" s="72" t="s">
        <v>56</v>
      </c>
      <c r="O90" s="72" t="s">
        <v>56</v>
      </c>
      <c r="P90" s="70"/>
      <c r="Q90" s="70"/>
      <c r="R90" s="69">
        <v>112</v>
      </c>
    </row>
    <row r="91" spans="1:18" ht="42" customHeight="1">
      <c r="A91" s="76" t="s">
        <v>246</v>
      </c>
      <c r="B91" s="70"/>
      <c r="C91" s="71"/>
      <c r="D91" s="70"/>
      <c r="E91" s="70"/>
      <c r="F91" s="70"/>
      <c r="G91" s="70"/>
      <c r="H91" s="70">
        <v>57</v>
      </c>
      <c r="I91" s="70">
        <v>207</v>
      </c>
      <c r="J91" s="72" t="s">
        <v>56</v>
      </c>
      <c r="K91" s="72" t="s">
        <v>56</v>
      </c>
      <c r="L91" s="70" t="s">
        <v>56</v>
      </c>
      <c r="M91" s="72" t="s">
        <v>56</v>
      </c>
      <c r="N91" s="72" t="s">
        <v>56</v>
      </c>
      <c r="O91" s="72" t="s">
        <v>56</v>
      </c>
      <c r="P91" s="70"/>
      <c r="Q91" s="70"/>
      <c r="R91" s="69">
        <v>112</v>
      </c>
    </row>
    <row r="92" spans="1:18" ht="60" customHeight="1">
      <c r="A92" s="76" t="s">
        <v>247</v>
      </c>
      <c r="B92" s="70"/>
      <c r="C92" s="71" t="s">
        <v>248</v>
      </c>
      <c r="D92" s="70"/>
      <c r="E92" s="70"/>
      <c r="F92" s="70"/>
      <c r="G92" s="70"/>
      <c r="H92" s="70">
        <v>60</v>
      </c>
      <c r="I92" s="70">
        <v>67</v>
      </c>
      <c r="J92" s="72" t="s">
        <v>56</v>
      </c>
      <c r="K92" s="72" t="s">
        <v>56</v>
      </c>
      <c r="L92" s="70" t="s">
        <v>56</v>
      </c>
      <c r="M92" s="72" t="s">
        <v>56</v>
      </c>
      <c r="N92" s="72" t="s">
        <v>56</v>
      </c>
      <c r="O92" s="72" t="s">
        <v>56</v>
      </c>
      <c r="P92" s="70"/>
      <c r="Q92" s="70"/>
      <c r="R92" s="69">
        <v>21</v>
      </c>
    </row>
    <row r="93" ht="15">
      <c r="A93" s="7" t="s">
        <v>46</v>
      </c>
    </row>
    <row r="94" ht="15">
      <c r="A94" s="6" t="s">
        <v>47</v>
      </c>
    </row>
    <row r="95" ht="15">
      <c r="A95" t="s">
        <v>48</v>
      </c>
    </row>
  </sheetData>
  <sheetProtection/>
  <mergeCells count="22">
    <mergeCell ref="A89:R89"/>
    <mergeCell ref="A5:A6"/>
    <mergeCell ref="A43:R43"/>
    <mergeCell ref="A66:R66"/>
    <mergeCell ref="A26:R26"/>
    <mergeCell ref="A11:R11"/>
    <mergeCell ref="J5:O5"/>
    <mergeCell ref="P5:Q5"/>
    <mergeCell ref="R5:R6"/>
    <mergeCell ref="A7:R7"/>
    <mergeCell ref="A80:R80"/>
    <mergeCell ref="A72:R72"/>
    <mergeCell ref="D5:D6"/>
    <mergeCell ref="A4:R4"/>
    <mergeCell ref="A22:R22"/>
    <mergeCell ref="A37:R37"/>
    <mergeCell ref="A1:R1"/>
    <mergeCell ref="A2:R2"/>
    <mergeCell ref="A3:R3"/>
    <mergeCell ref="G5:I5"/>
    <mergeCell ref="B5:C5"/>
    <mergeCell ref="E5:F5"/>
  </mergeCells>
  <hyperlinks>
    <hyperlink ref="A2" r:id="rId1" display="www.ekb.metall-zavod.ru"/>
    <hyperlink ref="A3" r:id="rId2" display="www.ekb.metall-zavod.ru/contact.aspx"/>
  </hyperlinks>
  <printOptions/>
  <pageMargins left="0.86" right="0.15748031496062992" top="0.35433070866141736" bottom="0.1968503937007874" header="0.15748031496062992" footer="0.1968503937007874"/>
  <pageSetup horizontalDpi="180" verticalDpi="180" orientation="portrait" paperSize="9" scale="56" r:id="rId4"/>
  <rowBreaks count="2" manualBreakCount="2">
    <brk id="36" max="15" man="1"/>
    <brk id="57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workbookViewId="0" topLeftCell="A1">
      <selection activeCell="A1" sqref="A1:L1"/>
    </sheetView>
  </sheetViews>
  <sheetFormatPr defaultColWidth="9.140625" defaultRowHeight="15" outlineLevelCol="1"/>
  <cols>
    <col min="1" max="1" width="12.8515625" style="0" bestFit="1" customWidth="1"/>
    <col min="2" max="2" width="6.140625" style="0" customWidth="1" outlineLevel="1"/>
    <col min="3" max="3" width="5.8515625" style="0" customWidth="1" outlineLevel="1"/>
    <col min="4" max="4" width="5.7109375" style="0" customWidth="1" outlineLevel="1"/>
    <col min="5" max="5" width="6.7109375" style="0" customWidth="1" outlineLevel="1"/>
    <col min="6" max="6" width="6.7109375" style="6" customWidth="1" outlineLevel="1"/>
    <col min="7" max="7" width="6.00390625" style="0" customWidth="1" outlineLevel="1"/>
    <col min="8" max="8" width="4.8515625" style="0" customWidth="1" outlineLevel="1"/>
    <col min="9" max="9" width="7.57421875" style="0" customWidth="1" outlineLevel="1"/>
    <col min="10" max="10" width="6.7109375" style="12" customWidth="1" outlineLevel="1"/>
    <col min="11" max="11" width="40.7109375" style="0" customWidth="1" outlineLevel="1"/>
    <col min="12" max="12" width="13.57421875" style="47" customWidth="1"/>
  </cols>
  <sheetData>
    <row r="1" spans="1:18" ht="114.75" customHeight="1">
      <c r="A1" s="103" t="s">
        <v>252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8"/>
      <c r="N1" s="78"/>
      <c r="O1" s="78"/>
      <c r="P1" s="78"/>
      <c r="Q1" s="78"/>
      <c r="R1" s="78"/>
    </row>
    <row r="2" spans="1:18" ht="18" customHeight="1">
      <c r="A2" s="105" t="s">
        <v>249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7"/>
      <c r="N2" s="77"/>
      <c r="O2" s="77"/>
      <c r="P2" s="77"/>
      <c r="Q2" s="77"/>
      <c r="R2" s="77"/>
    </row>
    <row r="3" spans="1:18" ht="24" customHeight="1">
      <c r="A3" s="105" t="s">
        <v>250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77"/>
      <c r="N3" s="77"/>
      <c r="O3" s="77"/>
      <c r="P3" s="77"/>
      <c r="Q3" s="77"/>
      <c r="R3" s="77"/>
    </row>
    <row r="4" spans="1:12" ht="15.75">
      <c r="A4" s="116" t="s">
        <v>57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1" ht="16.5" thickBot="1">
      <c r="A5" s="11"/>
      <c r="B5" s="11"/>
      <c r="C5" s="11"/>
      <c r="D5" s="11"/>
      <c r="E5" s="11"/>
      <c r="F5" s="11"/>
      <c r="G5" s="11"/>
      <c r="H5" s="11"/>
      <c r="I5" s="11"/>
      <c r="J5" s="13"/>
      <c r="K5" s="11"/>
    </row>
    <row r="6" spans="1:12" ht="36" customHeight="1">
      <c r="A6" s="136" t="s">
        <v>54</v>
      </c>
      <c r="B6" s="150" t="s">
        <v>49</v>
      </c>
      <c r="C6" s="150"/>
      <c r="D6" s="150"/>
      <c r="E6" s="139" t="s">
        <v>55</v>
      </c>
      <c r="F6" s="139" t="s">
        <v>5</v>
      </c>
      <c r="G6" s="139" t="s">
        <v>6</v>
      </c>
      <c r="H6" s="139" t="s">
        <v>2</v>
      </c>
      <c r="I6" s="139" t="s">
        <v>28</v>
      </c>
      <c r="J6" s="139" t="s">
        <v>8</v>
      </c>
      <c r="K6" s="142" t="s">
        <v>3</v>
      </c>
      <c r="L6" s="145" t="s">
        <v>153</v>
      </c>
    </row>
    <row r="7" spans="1:12" ht="42" customHeight="1">
      <c r="A7" s="137"/>
      <c r="B7" s="148" t="s">
        <v>50</v>
      </c>
      <c r="C7" s="148" t="s">
        <v>51</v>
      </c>
      <c r="D7" s="148" t="s">
        <v>52</v>
      </c>
      <c r="E7" s="140"/>
      <c r="F7" s="140"/>
      <c r="G7" s="140"/>
      <c r="H7" s="140"/>
      <c r="I7" s="140"/>
      <c r="J7" s="140"/>
      <c r="K7" s="143"/>
      <c r="L7" s="146"/>
    </row>
    <row r="8" spans="1:12" ht="26.25" customHeight="1" thickBot="1">
      <c r="A8" s="138"/>
      <c r="B8" s="149"/>
      <c r="C8" s="149"/>
      <c r="D8" s="149"/>
      <c r="E8" s="141" t="s">
        <v>41</v>
      </c>
      <c r="F8" s="141"/>
      <c r="G8" s="141" t="s">
        <v>4</v>
      </c>
      <c r="H8" s="141"/>
      <c r="I8" s="141"/>
      <c r="J8" s="141"/>
      <c r="K8" s="144"/>
      <c r="L8" s="147"/>
    </row>
    <row r="9" spans="1:12" ht="19.5" customHeight="1" thickBot="1">
      <c r="A9" s="132" t="s">
        <v>24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6.75">
      <c r="A10" s="43" t="s">
        <v>110</v>
      </c>
      <c r="B10" s="40">
        <v>1400</v>
      </c>
      <c r="C10" s="40">
        <v>670</v>
      </c>
      <c r="D10" s="40">
        <v>350</v>
      </c>
      <c r="E10" s="40">
        <v>4</v>
      </c>
      <c r="F10" s="41" t="s">
        <v>32</v>
      </c>
      <c r="G10" s="40"/>
      <c r="H10" s="40">
        <v>103</v>
      </c>
      <c r="I10" s="42">
        <v>3</v>
      </c>
      <c r="J10" s="8" t="s">
        <v>109</v>
      </c>
      <c r="K10" s="39" t="s">
        <v>111</v>
      </c>
      <c r="L10" s="49">
        <v>17647</v>
      </c>
    </row>
    <row r="11" spans="1:12" ht="48" customHeight="1">
      <c r="A11" s="20" t="s">
        <v>145</v>
      </c>
      <c r="B11" s="2">
        <v>2000</v>
      </c>
      <c r="C11" s="2">
        <v>1000</v>
      </c>
      <c r="D11" s="2">
        <v>500</v>
      </c>
      <c r="E11" s="2">
        <v>2</v>
      </c>
      <c r="F11" s="9" t="s">
        <v>33</v>
      </c>
      <c r="G11" s="2"/>
      <c r="H11" s="2">
        <v>268</v>
      </c>
      <c r="I11" s="4">
        <v>3</v>
      </c>
      <c r="J11" s="10"/>
      <c r="K11" s="3" t="s">
        <v>146</v>
      </c>
      <c r="L11" s="48">
        <v>47557</v>
      </c>
    </row>
    <row r="12" spans="1:12" ht="39" customHeight="1">
      <c r="A12" s="20" t="s">
        <v>117</v>
      </c>
      <c r="B12" s="2">
        <v>1400</v>
      </c>
      <c r="C12" s="2">
        <v>450</v>
      </c>
      <c r="D12" s="2">
        <v>350</v>
      </c>
      <c r="E12" s="2">
        <v>2</v>
      </c>
      <c r="F12" s="9" t="s">
        <v>34</v>
      </c>
      <c r="G12" s="2"/>
      <c r="H12" s="2">
        <v>83</v>
      </c>
      <c r="I12" s="4">
        <v>3</v>
      </c>
      <c r="J12" s="10">
        <v>1</v>
      </c>
      <c r="K12" s="3" t="s">
        <v>118</v>
      </c>
      <c r="L12" s="48">
        <v>11043</v>
      </c>
    </row>
    <row r="13" spans="1:12" ht="75" customHeight="1">
      <c r="A13" s="20" t="s">
        <v>122</v>
      </c>
      <c r="B13" s="2">
        <v>1400</v>
      </c>
      <c r="C13" s="2">
        <v>670</v>
      </c>
      <c r="D13" s="2">
        <v>350</v>
      </c>
      <c r="E13" s="2">
        <v>2</v>
      </c>
      <c r="F13" s="9" t="s">
        <v>32</v>
      </c>
      <c r="G13" s="2"/>
      <c r="H13" s="2">
        <v>108</v>
      </c>
      <c r="I13" s="4">
        <v>3</v>
      </c>
      <c r="J13" s="10">
        <v>2</v>
      </c>
      <c r="K13" s="3" t="s">
        <v>123</v>
      </c>
      <c r="L13" s="48">
        <v>17307</v>
      </c>
    </row>
    <row r="14" spans="1:12" ht="30" customHeight="1">
      <c r="A14" s="20" t="s">
        <v>137</v>
      </c>
      <c r="B14" s="2">
        <v>2000</v>
      </c>
      <c r="C14" s="2">
        <v>1000</v>
      </c>
      <c r="D14" s="2">
        <v>500</v>
      </c>
      <c r="E14" s="2">
        <v>2</v>
      </c>
      <c r="F14" s="9" t="s">
        <v>33</v>
      </c>
      <c r="G14" s="2"/>
      <c r="H14" s="2">
        <v>260</v>
      </c>
      <c r="I14" s="4">
        <v>3</v>
      </c>
      <c r="J14" s="10"/>
      <c r="K14" s="3" t="s">
        <v>138</v>
      </c>
      <c r="L14" s="48">
        <v>46701</v>
      </c>
    </row>
    <row r="15" spans="1:12" ht="48.75">
      <c r="A15" s="20" t="s">
        <v>143</v>
      </c>
      <c r="B15" s="2">
        <v>2000</v>
      </c>
      <c r="C15" s="2">
        <v>1000</v>
      </c>
      <c r="D15" s="2">
        <v>500</v>
      </c>
      <c r="E15" s="2">
        <v>2</v>
      </c>
      <c r="F15" s="9" t="s">
        <v>36</v>
      </c>
      <c r="G15" s="2"/>
      <c r="H15" s="2">
        <v>268</v>
      </c>
      <c r="I15" s="4">
        <v>3</v>
      </c>
      <c r="J15" s="10"/>
      <c r="K15" s="3" t="s">
        <v>144</v>
      </c>
      <c r="L15" s="48">
        <v>48403</v>
      </c>
    </row>
    <row r="16" spans="1:12" ht="30">
      <c r="A16" s="20" t="s">
        <v>135</v>
      </c>
      <c r="B16" s="2">
        <v>2000</v>
      </c>
      <c r="C16" s="2">
        <v>1000</v>
      </c>
      <c r="D16" s="2">
        <v>500</v>
      </c>
      <c r="E16" s="2">
        <v>2</v>
      </c>
      <c r="F16" s="9" t="s">
        <v>35</v>
      </c>
      <c r="G16" s="2"/>
      <c r="H16" s="2">
        <v>278</v>
      </c>
      <c r="I16" s="4">
        <v>3</v>
      </c>
      <c r="J16" s="10"/>
      <c r="K16" s="3" t="s">
        <v>136</v>
      </c>
      <c r="L16" s="48">
        <v>51139</v>
      </c>
    </row>
    <row r="17" spans="1:12" ht="45">
      <c r="A17" s="20" t="s">
        <v>141</v>
      </c>
      <c r="B17" s="2">
        <v>2000</v>
      </c>
      <c r="C17" s="2">
        <v>1000</v>
      </c>
      <c r="D17" s="2">
        <v>500</v>
      </c>
      <c r="E17" s="2">
        <v>2</v>
      </c>
      <c r="F17" s="9" t="s">
        <v>37</v>
      </c>
      <c r="G17" s="2"/>
      <c r="H17" s="2">
        <v>278</v>
      </c>
      <c r="I17" s="4">
        <v>3</v>
      </c>
      <c r="J17" s="10"/>
      <c r="K17" s="3" t="s">
        <v>142</v>
      </c>
      <c r="L17" s="48">
        <v>52180</v>
      </c>
    </row>
    <row r="18" spans="1:12" ht="42" customHeight="1">
      <c r="A18" s="20" t="s">
        <v>127</v>
      </c>
      <c r="B18" s="2">
        <v>2000</v>
      </c>
      <c r="C18" s="2">
        <v>1000</v>
      </c>
      <c r="D18" s="2">
        <v>500</v>
      </c>
      <c r="E18" s="2">
        <v>2</v>
      </c>
      <c r="F18" s="9" t="s">
        <v>33</v>
      </c>
      <c r="G18" s="2"/>
      <c r="H18" s="2">
        <v>238</v>
      </c>
      <c r="I18" s="4">
        <v>3</v>
      </c>
      <c r="J18" s="10"/>
      <c r="K18" s="3" t="s">
        <v>128</v>
      </c>
      <c r="L18" s="48">
        <v>50242</v>
      </c>
    </row>
    <row r="19" spans="1:12" ht="30">
      <c r="A19" s="20" t="s">
        <v>133</v>
      </c>
      <c r="B19" s="2">
        <v>1400</v>
      </c>
      <c r="C19" s="2">
        <v>670</v>
      </c>
      <c r="D19" s="2">
        <v>350</v>
      </c>
      <c r="E19" s="2">
        <v>2</v>
      </c>
      <c r="F19" s="9" t="s">
        <v>38</v>
      </c>
      <c r="G19" s="2"/>
      <c r="H19" s="2">
        <v>120</v>
      </c>
      <c r="I19" s="4">
        <v>3</v>
      </c>
      <c r="J19" s="10"/>
      <c r="K19" s="3" t="s">
        <v>134</v>
      </c>
      <c r="L19" s="48">
        <v>20631</v>
      </c>
    </row>
    <row r="20" spans="1:12" ht="30">
      <c r="A20" s="20" t="s">
        <v>131</v>
      </c>
      <c r="B20" s="2">
        <v>1400</v>
      </c>
      <c r="C20" s="2">
        <v>670</v>
      </c>
      <c r="D20" s="2">
        <v>350</v>
      </c>
      <c r="E20" s="2">
        <v>2</v>
      </c>
      <c r="F20" s="9" t="s">
        <v>39</v>
      </c>
      <c r="G20" s="2"/>
      <c r="H20" s="2">
        <v>133</v>
      </c>
      <c r="I20" s="4">
        <v>3</v>
      </c>
      <c r="J20" s="10"/>
      <c r="K20" s="3" t="s">
        <v>132</v>
      </c>
      <c r="L20" s="48">
        <v>22703</v>
      </c>
    </row>
    <row r="21" spans="1:12" ht="36.75">
      <c r="A21" s="20" t="s">
        <v>139</v>
      </c>
      <c r="B21" s="2">
        <v>2000</v>
      </c>
      <c r="C21" s="2">
        <v>1000</v>
      </c>
      <c r="D21" s="2">
        <v>500</v>
      </c>
      <c r="E21" s="2">
        <v>2</v>
      </c>
      <c r="F21" s="9" t="s">
        <v>40</v>
      </c>
      <c r="G21" s="2"/>
      <c r="H21" s="2">
        <v>290</v>
      </c>
      <c r="I21" s="4">
        <v>3</v>
      </c>
      <c r="J21" s="10"/>
      <c r="K21" s="3" t="s">
        <v>140</v>
      </c>
      <c r="L21" s="48">
        <v>58288</v>
      </c>
    </row>
    <row r="22" spans="1:12" ht="39" customHeight="1">
      <c r="A22" s="20" t="s">
        <v>25</v>
      </c>
      <c r="B22" s="2">
        <v>1400</v>
      </c>
      <c r="C22" s="2">
        <v>1000</v>
      </c>
      <c r="D22" s="2">
        <v>500</v>
      </c>
      <c r="E22" s="2">
        <v>2</v>
      </c>
      <c r="F22" s="9" t="s">
        <v>32</v>
      </c>
      <c r="G22" s="2"/>
      <c r="H22" s="2">
        <v>110</v>
      </c>
      <c r="I22" s="4">
        <v>3</v>
      </c>
      <c r="J22" s="8" t="s">
        <v>109</v>
      </c>
      <c r="K22" s="3" t="s">
        <v>112</v>
      </c>
      <c r="L22" s="48">
        <v>43645</v>
      </c>
    </row>
    <row r="23" spans="1:12" ht="42" customHeight="1">
      <c r="A23" s="20" t="s">
        <v>107</v>
      </c>
      <c r="B23" s="2">
        <v>1400</v>
      </c>
      <c r="C23" s="2">
        <v>670</v>
      </c>
      <c r="D23" s="2">
        <v>350</v>
      </c>
      <c r="E23" s="2">
        <v>2</v>
      </c>
      <c r="F23" s="9" t="s">
        <v>11</v>
      </c>
      <c r="G23" s="2"/>
      <c r="H23" s="2">
        <v>122</v>
      </c>
      <c r="I23" s="4">
        <v>3</v>
      </c>
      <c r="J23" s="10"/>
      <c r="K23" s="3" t="s">
        <v>108</v>
      </c>
      <c r="L23" s="48">
        <v>19173</v>
      </c>
    </row>
    <row r="24" spans="1:12" s="14" customFormat="1" ht="19.5" customHeight="1">
      <c r="A24" s="135" t="s">
        <v>106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85.5" customHeight="1">
      <c r="A25" s="20" t="s">
        <v>115</v>
      </c>
      <c r="B25" s="2">
        <v>650</v>
      </c>
      <c r="C25" s="2">
        <v>400</v>
      </c>
      <c r="D25" s="2">
        <v>350</v>
      </c>
      <c r="E25" s="2">
        <v>2</v>
      </c>
      <c r="F25" s="9" t="s">
        <v>32</v>
      </c>
      <c r="G25" s="1"/>
      <c r="H25" s="2">
        <v>49</v>
      </c>
      <c r="I25" s="4">
        <v>3</v>
      </c>
      <c r="J25" s="8" t="s">
        <v>58</v>
      </c>
      <c r="K25" s="3" t="s">
        <v>116</v>
      </c>
      <c r="L25" s="48">
        <v>6686</v>
      </c>
    </row>
    <row r="26" spans="1:12" ht="70.5" customHeight="1">
      <c r="A26" s="20" t="s">
        <v>113</v>
      </c>
      <c r="B26" s="2">
        <v>1700</v>
      </c>
      <c r="C26" s="2">
        <v>450</v>
      </c>
      <c r="D26" s="2">
        <v>350</v>
      </c>
      <c r="E26" s="2">
        <v>2</v>
      </c>
      <c r="F26" s="9" t="s">
        <v>42</v>
      </c>
      <c r="G26" s="1"/>
      <c r="H26" s="2">
        <v>122</v>
      </c>
      <c r="I26" s="4">
        <v>3</v>
      </c>
      <c r="J26" s="8" t="s">
        <v>59</v>
      </c>
      <c r="K26" s="3" t="s">
        <v>114</v>
      </c>
      <c r="L26" s="48">
        <v>14337</v>
      </c>
    </row>
    <row r="27" spans="1:12" ht="58.5" customHeight="1">
      <c r="A27" s="20" t="s">
        <v>119</v>
      </c>
      <c r="B27" s="2">
        <v>1800</v>
      </c>
      <c r="C27" s="2">
        <v>650</v>
      </c>
      <c r="D27" s="2">
        <v>400</v>
      </c>
      <c r="E27" s="2">
        <v>2</v>
      </c>
      <c r="F27" s="9" t="s">
        <v>43</v>
      </c>
      <c r="G27" s="1"/>
      <c r="H27" s="2">
        <v>143</v>
      </c>
      <c r="I27" s="4">
        <v>3</v>
      </c>
      <c r="J27" s="8" t="s">
        <v>120</v>
      </c>
      <c r="K27" s="3" t="s">
        <v>121</v>
      </c>
      <c r="L27" s="48">
        <v>23985</v>
      </c>
    </row>
    <row r="28" spans="1:12" ht="47.25" customHeight="1">
      <c r="A28" s="20" t="s">
        <v>147</v>
      </c>
      <c r="B28" s="2">
        <v>1800</v>
      </c>
      <c r="C28" s="2">
        <v>650</v>
      </c>
      <c r="D28" s="2">
        <v>400</v>
      </c>
      <c r="E28" s="2">
        <v>2</v>
      </c>
      <c r="F28" s="9" t="s">
        <v>104</v>
      </c>
      <c r="G28" s="1"/>
      <c r="H28" s="2">
        <v>143</v>
      </c>
      <c r="I28" s="4">
        <v>3</v>
      </c>
      <c r="J28" s="10" t="s">
        <v>45</v>
      </c>
      <c r="K28" s="3" t="s">
        <v>148</v>
      </c>
      <c r="L28" s="48">
        <v>23617</v>
      </c>
    </row>
    <row r="29" spans="1:12" ht="41.25" customHeight="1" thickBot="1">
      <c r="A29" s="20" t="s">
        <v>129</v>
      </c>
      <c r="B29" s="2">
        <v>2000</v>
      </c>
      <c r="C29" s="2">
        <v>1000</v>
      </c>
      <c r="D29" s="2">
        <v>500</v>
      </c>
      <c r="E29" s="2">
        <v>2</v>
      </c>
      <c r="F29" s="9" t="s">
        <v>44</v>
      </c>
      <c r="G29" s="1"/>
      <c r="H29" s="2">
        <v>248</v>
      </c>
      <c r="I29" s="4">
        <v>3</v>
      </c>
      <c r="J29" s="10" t="s">
        <v>45</v>
      </c>
      <c r="K29" s="3" t="s">
        <v>130</v>
      </c>
      <c r="L29" s="50">
        <v>47130</v>
      </c>
    </row>
    <row r="30" spans="1:12" s="14" customFormat="1" ht="19.5" customHeight="1" thickBot="1">
      <c r="A30" s="130" t="s">
        <v>26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31"/>
    </row>
    <row r="31" spans="1:12" ht="35.25" customHeight="1">
      <c r="A31" s="20" t="s">
        <v>124</v>
      </c>
      <c r="B31" s="2">
        <v>1400</v>
      </c>
      <c r="C31" s="2">
        <v>450</v>
      </c>
      <c r="D31" s="2">
        <v>350</v>
      </c>
      <c r="E31" s="2">
        <v>2</v>
      </c>
      <c r="F31" s="9"/>
      <c r="G31" s="1"/>
      <c r="H31" s="2">
        <v>85</v>
      </c>
      <c r="I31" s="4">
        <v>3</v>
      </c>
      <c r="J31" s="10" t="s">
        <v>125</v>
      </c>
      <c r="K31" s="3" t="s">
        <v>126</v>
      </c>
      <c r="L31" s="51">
        <v>12784</v>
      </c>
    </row>
    <row r="32" spans="1:12" ht="36.75" customHeight="1" thickBot="1">
      <c r="A32" s="27" t="s">
        <v>149</v>
      </c>
      <c r="B32" s="21">
        <v>2000</v>
      </c>
      <c r="C32" s="21">
        <v>1000</v>
      </c>
      <c r="D32" s="21">
        <v>500</v>
      </c>
      <c r="E32" s="21">
        <v>2</v>
      </c>
      <c r="F32" s="23"/>
      <c r="G32" s="22"/>
      <c r="H32" s="21">
        <v>248</v>
      </c>
      <c r="I32" s="24">
        <v>3</v>
      </c>
      <c r="J32" s="25" t="s">
        <v>45</v>
      </c>
      <c r="K32" s="26" t="s">
        <v>150</v>
      </c>
      <c r="L32" s="52">
        <v>47130</v>
      </c>
    </row>
    <row r="33" ht="6.75" customHeight="1"/>
    <row r="34" spans="1:2" ht="10.5" customHeight="1">
      <c r="A34" s="7" t="s">
        <v>46</v>
      </c>
      <c r="B34" t="s">
        <v>151</v>
      </c>
    </row>
    <row r="35" ht="15">
      <c r="A35" s="6" t="s">
        <v>47</v>
      </c>
    </row>
  </sheetData>
  <sheetProtection/>
  <mergeCells count="20">
    <mergeCell ref="A1:L1"/>
    <mergeCell ref="A3:L3"/>
    <mergeCell ref="A2:L2"/>
    <mergeCell ref="L6:L8"/>
    <mergeCell ref="C7:C8"/>
    <mergeCell ref="D7:D8"/>
    <mergeCell ref="F6:F8"/>
    <mergeCell ref="G6:G8"/>
    <mergeCell ref="B6:D6"/>
    <mergeCell ref="B7:B8"/>
    <mergeCell ref="A30:L30"/>
    <mergeCell ref="A4:L4"/>
    <mergeCell ref="A9:L9"/>
    <mergeCell ref="A24:L24"/>
    <mergeCell ref="A6:A8"/>
    <mergeCell ref="E6:E8"/>
    <mergeCell ref="I6:I8"/>
    <mergeCell ref="H6:H8"/>
    <mergeCell ref="J6:J8"/>
    <mergeCell ref="K6:K8"/>
  </mergeCells>
  <hyperlinks>
    <hyperlink ref="A2" r:id="rId1" display="www.ekb.metall-zavod.ru"/>
    <hyperlink ref="A3" r:id="rId2" display="www.ekb.metall-zavod.ru/contact.aspx"/>
  </hyperlinks>
  <printOptions/>
  <pageMargins left="0.5118110236220472" right="0.2362204724409449" top="0.3" bottom="0.1968503937007874" header="0.15748031496062992" footer="0.1968503937007874"/>
  <pageSetup horizontalDpi="600" verticalDpi="600" orientation="portrait" paperSize="9" scale="57" r:id="rId4"/>
  <headerFooter alignWithMargins="0">
    <oddHeader>&amp;LПрайс действует с 10.06.2010г.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K10" sqref="K10"/>
    </sheetView>
  </sheetViews>
  <sheetFormatPr defaultColWidth="9.140625" defaultRowHeight="15" outlineLevelCol="1"/>
  <cols>
    <col min="1" max="1" width="13.8515625" style="0" customWidth="1"/>
    <col min="2" max="2" width="8.00390625" style="0" customWidth="1" outlineLevel="1"/>
    <col min="3" max="3" width="6.8515625" style="0" customWidth="1" outlineLevel="1"/>
    <col min="4" max="4" width="7.421875" style="0" customWidth="1" outlineLevel="1"/>
    <col min="5" max="5" width="6.8515625" style="6" customWidth="1" outlineLevel="1"/>
    <col min="6" max="6" width="6.57421875" style="0" customWidth="1" outlineLevel="1"/>
    <col min="7" max="7" width="7.421875" style="12" customWidth="1" outlineLevel="1"/>
    <col min="8" max="8" width="46.140625" style="0" customWidth="1" outlineLevel="1"/>
    <col min="9" max="9" width="13.421875" style="53" customWidth="1"/>
  </cols>
  <sheetData>
    <row r="1" spans="1:18" ht="114.75" customHeight="1">
      <c r="A1" s="103" t="s">
        <v>251</v>
      </c>
      <c r="B1" s="104"/>
      <c r="C1" s="104"/>
      <c r="D1" s="104"/>
      <c r="E1" s="104"/>
      <c r="F1" s="104"/>
      <c r="G1" s="104"/>
      <c r="H1" s="104"/>
      <c r="I1" s="104"/>
      <c r="J1" s="78"/>
      <c r="K1" s="78"/>
      <c r="L1" s="78"/>
      <c r="M1" s="78"/>
      <c r="N1" s="78"/>
      <c r="O1" s="78"/>
      <c r="P1" s="78"/>
      <c r="Q1" s="78"/>
      <c r="R1" s="78"/>
    </row>
    <row r="2" spans="1:12" ht="24" customHeight="1">
      <c r="A2" s="105" t="s">
        <v>249</v>
      </c>
      <c r="B2" s="105"/>
      <c r="C2" s="105"/>
      <c r="D2" s="105"/>
      <c r="E2" s="105"/>
      <c r="F2" s="105"/>
      <c r="G2" s="105"/>
      <c r="H2" s="105"/>
      <c r="I2" s="105"/>
      <c r="J2" s="77"/>
      <c r="K2" s="77"/>
      <c r="L2" s="77"/>
    </row>
    <row r="3" spans="1:12" ht="29.25" customHeight="1">
      <c r="A3" s="105" t="s">
        <v>250</v>
      </c>
      <c r="B3" s="105"/>
      <c r="C3" s="105"/>
      <c r="D3" s="105"/>
      <c r="E3" s="105"/>
      <c r="F3" s="105"/>
      <c r="G3" s="105"/>
      <c r="H3" s="105"/>
      <c r="I3" s="105"/>
      <c r="J3" s="77"/>
      <c r="K3" s="77"/>
      <c r="L3" s="77"/>
    </row>
    <row r="4" spans="1:9" ht="26.25" customHeight="1">
      <c r="A4" s="155" t="s">
        <v>83</v>
      </c>
      <c r="B4" s="155"/>
      <c r="C4" s="155"/>
      <c r="D4" s="155"/>
      <c r="E4" s="155"/>
      <c r="F4" s="155"/>
      <c r="G4" s="155"/>
      <c r="H4" s="155"/>
      <c r="I4" s="155"/>
    </row>
    <row r="5" spans="1:8" ht="16.5" thickBot="1">
      <c r="A5" s="11"/>
      <c r="B5" s="11"/>
      <c r="C5" s="11"/>
      <c r="D5" s="11"/>
      <c r="E5" s="11"/>
      <c r="F5" s="11"/>
      <c r="G5" s="13"/>
      <c r="H5" s="11"/>
    </row>
    <row r="6" spans="1:9" ht="43.5" customHeight="1">
      <c r="A6" s="136" t="s">
        <v>54</v>
      </c>
      <c r="B6" s="150" t="s">
        <v>49</v>
      </c>
      <c r="C6" s="150"/>
      <c r="D6" s="150"/>
      <c r="E6" s="139" t="s">
        <v>5</v>
      </c>
      <c r="F6" s="139" t="s">
        <v>2</v>
      </c>
      <c r="G6" s="139" t="s">
        <v>8</v>
      </c>
      <c r="H6" s="142" t="s">
        <v>3</v>
      </c>
      <c r="I6" s="145" t="s">
        <v>153</v>
      </c>
    </row>
    <row r="7" spans="1:9" ht="42" customHeight="1">
      <c r="A7" s="137"/>
      <c r="B7" s="148" t="s">
        <v>50</v>
      </c>
      <c r="C7" s="148" t="s">
        <v>51</v>
      </c>
      <c r="D7" s="148" t="s">
        <v>52</v>
      </c>
      <c r="E7" s="140"/>
      <c r="F7" s="140"/>
      <c r="G7" s="140"/>
      <c r="H7" s="143"/>
      <c r="I7" s="146"/>
    </row>
    <row r="8" spans="1:9" ht="37.5" customHeight="1" thickBot="1">
      <c r="A8" s="138"/>
      <c r="B8" s="149"/>
      <c r="C8" s="149"/>
      <c r="D8" s="149"/>
      <c r="E8" s="141"/>
      <c r="F8" s="141"/>
      <c r="G8" s="141"/>
      <c r="H8" s="144"/>
      <c r="I8" s="147"/>
    </row>
    <row r="9" spans="1:9" ht="21.75" customHeight="1" thickBot="1">
      <c r="A9" s="130" t="s">
        <v>84</v>
      </c>
      <c r="B9" s="151"/>
      <c r="C9" s="151"/>
      <c r="D9" s="151"/>
      <c r="E9" s="151"/>
      <c r="F9" s="151"/>
      <c r="G9" s="151"/>
      <c r="H9" s="151"/>
      <c r="I9" s="152"/>
    </row>
    <row r="10" spans="1:9" ht="72" customHeight="1">
      <c r="A10" s="15" t="s">
        <v>60</v>
      </c>
      <c r="B10" s="16">
        <v>2200</v>
      </c>
      <c r="C10" s="16">
        <v>1000</v>
      </c>
      <c r="D10" s="16">
        <v>500</v>
      </c>
      <c r="E10" s="17"/>
      <c r="F10" s="16">
        <v>89</v>
      </c>
      <c r="G10" s="18">
        <v>2</v>
      </c>
      <c r="H10" s="28" t="s">
        <v>61</v>
      </c>
      <c r="I10" s="54">
        <v>34169</v>
      </c>
    </row>
    <row r="11" spans="1:9" ht="60.75" customHeight="1">
      <c r="A11" s="19" t="s">
        <v>62</v>
      </c>
      <c r="B11" s="2">
        <v>2200</v>
      </c>
      <c r="C11" s="2">
        <v>1000</v>
      </c>
      <c r="D11" s="2">
        <v>500</v>
      </c>
      <c r="E11" s="9" t="s">
        <v>63</v>
      </c>
      <c r="F11" s="2">
        <v>90</v>
      </c>
      <c r="G11" s="10">
        <v>20</v>
      </c>
      <c r="H11" s="5" t="s">
        <v>64</v>
      </c>
      <c r="I11" s="55">
        <v>36075</v>
      </c>
    </row>
    <row r="12" spans="1:9" ht="64.5" customHeight="1">
      <c r="A12" s="19" t="s">
        <v>65</v>
      </c>
      <c r="B12" s="2">
        <v>2200</v>
      </c>
      <c r="C12" s="2">
        <v>1200</v>
      </c>
      <c r="D12" s="2">
        <v>500</v>
      </c>
      <c r="E12" s="9" t="s">
        <v>66</v>
      </c>
      <c r="F12" s="2">
        <v>120</v>
      </c>
      <c r="G12" s="10" t="s">
        <v>67</v>
      </c>
      <c r="H12" s="5" t="s">
        <v>68</v>
      </c>
      <c r="I12" s="55">
        <v>39488</v>
      </c>
    </row>
    <row r="13" spans="1:9" ht="57" customHeight="1">
      <c r="A13" s="19" t="s">
        <v>69</v>
      </c>
      <c r="B13" s="2">
        <v>2200</v>
      </c>
      <c r="C13" s="2">
        <v>1000</v>
      </c>
      <c r="D13" s="2">
        <v>500</v>
      </c>
      <c r="E13" s="9" t="s">
        <v>70</v>
      </c>
      <c r="F13" s="2">
        <v>100</v>
      </c>
      <c r="G13" s="10"/>
      <c r="H13" s="5" t="s">
        <v>71</v>
      </c>
      <c r="I13" s="55">
        <v>34904</v>
      </c>
    </row>
    <row r="14" spans="1:9" ht="66.75" customHeight="1">
      <c r="A14" s="19" t="s">
        <v>72</v>
      </c>
      <c r="B14" s="2">
        <v>2200</v>
      </c>
      <c r="C14" s="2">
        <v>1000</v>
      </c>
      <c r="D14" s="2">
        <v>500</v>
      </c>
      <c r="E14" s="9" t="s">
        <v>63</v>
      </c>
      <c r="F14" s="2">
        <v>120</v>
      </c>
      <c r="G14" s="10">
        <v>20</v>
      </c>
      <c r="H14" s="5" t="s">
        <v>73</v>
      </c>
      <c r="I14" s="55">
        <v>42111</v>
      </c>
    </row>
    <row r="15" spans="1:9" ht="78" customHeight="1">
      <c r="A15" s="19" t="s">
        <v>74</v>
      </c>
      <c r="B15" s="2">
        <v>2200</v>
      </c>
      <c r="C15" s="2">
        <v>1000</v>
      </c>
      <c r="D15" s="2">
        <v>500</v>
      </c>
      <c r="E15" s="9" t="s">
        <v>17</v>
      </c>
      <c r="F15" s="2">
        <v>110</v>
      </c>
      <c r="G15" s="10">
        <v>1</v>
      </c>
      <c r="H15" s="5" t="s">
        <v>75</v>
      </c>
      <c r="I15" s="56">
        <v>45265</v>
      </c>
    </row>
    <row r="16" spans="1:9" ht="59.25" customHeight="1">
      <c r="A16" s="19" t="s">
        <v>76</v>
      </c>
      <c r="B16" s="2">
        <v>2200</v>
      </c>
      <c r="C16" s="2">
        <v>1000</v>
      </c>
      <c r="D16" s="2">
        <v>500</v>
      </c>
      <c r="E16" s="9" t="s">
        <v>70</v>
      </c>
      <c r="F16" s="2">
        <v>120</v>
      </c>
      <c r="G16" s="10" t="s">
        <v>9</v>
      </c>
      <c r="H16" s="5" t="s">
        <v>77</v>
      </c>
      <c r="I16" s="55">
        <v>40761</v>
      </c>
    </row>
    <row r="17" spans="1:9" ht="59.25" customHeight="1" thickBot="1">
      <c r="A17" s="32" t="s">
        <v>78</v>
      </c>
      <c r="B17" s="33">
        <v>2230</v>
      </c>
      <c r="C17" s="33">
        <v>1220</v>
      </c>
      <c r="D17" s="33">
        <v>550</v>
      </c>
      <c r="E17" s="34" t="s">
        <v>63</v>
      </c>
      <c r="F17" s="33">
        <v>100</v>
      </c>
      <c r="G17" s="35">
        <v>12</v>
      </c>
      <c r="H17" s="36" t="s">
        <v>79</v>
      </c>
      <c r="I17" s="57">
        <v>55430</v>
      </c>
    </row>
    <row r="18" spans="1:9" ht="19.5" customHeight="1" thickBot="1">
      <c r="A18" s="132" t="s">
        <v>80</v>
      </c>
      <c r="B18" s="153"/>
      <c r="C18" s="153"/>
      <c r="D18" s="153"/>
      <c r="E18" s="153"/>
      <c r="F18" s="153"/>
      <c r="G18" s="153"/>
      <c r="H18" s="153"/>
      <c r="I18" s="154"/>
    </row>
    <row r="19" spans="1:9" ht="54" customHeight="1">
      <c r="A19" s="29" t="s">
        <v>81</v>
      </c>
      <c r="B19" s="16">
        <v>1500</v>
      </c>
      <c r="C19" s="16">
        <v>870</v>
      </c>
      <c r="D19" s="16">
        <v>380</v>
      </c>
      <c r="E19" s="17"/>
      <c r="F19" s="16">
        <v>80</v>
      </c>
      <c r="G19" s="18"/>
      <c r="H19" s="30" t="s">
        <v>154</v>
      </c>
      <c r="I19" s="54">
        <v>15800</v>
      </c>
    </row>
    <row r="20" spans="1:9" ht="49.5" customHeight="1" thickBot="1">
      <c r="A20" s="27" t="s">
        <v>82</v>
      </c>
      <c r="B20" s="21">
        <v>1730</v>
      </c>
      <c r="C20" s="21">
        <v>870</v>
      </c>
      <c r="D20" s="21">
        <v>380</v>
      </c>
      <c r="E20" s="23"/>
      <c r="F20" s="21">
        <v>80</v>
      </c>
      <c r="G20" s="25"/>
      <c r="H20" s="31" t="s">
        <v>155</v>
      </c>
      <c r="I20" s="58">
        <v>22986</v>
      </c>
    </row>
    <row r="22" ht="15.75">
      <c r="A22" s="7" t="s">
        <v>46</v>
      </c>
    </row>
    <row r="23" ht="15.75">
      <c r="A23" s="6" t="s">
        <v>47</v>
      </c>
    </row>
    <row r="24" ht="15.75">
      <c r="A24" t="s">
        <v>48</v>
      </c>
    </row>
  </sheetData>
  <sheetProtection/>
  <mergeCells count="16">
    <mergeCell ref="A1:I1"/>
    <mergeCell ref="D7:D8"/>
    <mergeCell ref="C7:C8"/>
    <mergeCell ref="B7:B8"/>
    <mergeCell ref="A2:I2"/>
    <mergeCell ref="A3:I3"/>
    <mergeCell ref="I6:I8"/>
    <mergeCell ref="A4:I4"/>
    <mergeCell ref="A9:I9"/>
    <mergeCell ref="A18:I18"/>
    <mergeCell ref="A6:A8"/>
    <mergeCell ref="B6:D6"/>
    <mergeCell ref="E6:E8"/>
    <mergeCell ref="F6:F8"/>
    <mergeCell ref="G6:G8"/>
    <mergeCell ref="H6:H8"/>
  </mergeCells>
  <hyperlinks>
    <hyperlink ref="A2" r:id="rId1" display="www.ekb.metall-zavod.ru"/>
    <hyperlink ref="A3" r:id="rId2" display="www.ekb.metall-zavod.ru/contact.aspx"/>
  </hyperlinks>
  <printOptions/>
  <pageMargins left="0.59" right="0.2362204724409449" top="0.3937007874015748" bottom="0.2362204724409449" header="0.15748031496062992" footer="0.1968503937007874"/>
  <pageSetup horizontalDpi="600" verticalDpi="600" orientation="portrait" paperSize="9" scale="75" r:id="rId4"/>
  <headerFooter alignWithMargins="0">
    <oddHeader>&amp;RВсе позиции поставляются под заказ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M9" sqref="M9"/>
    </sheetView>
  </sheetViews>
  <sheetFormatPr defaultColWidth="9.140625" defaultRowHeight="15" outlineLevelCol="1"/>
  <cols>
    <col min="1" max="1" width="17.00390625" style="0" customWidth="1"/>
    <col min="2" max="2" width="11.28125" style="0" customWidth="1" outlineLevel="1"/>
    <col min="3" max="3" width="11.140625" style="0" customWidth="1" outlineLevel="1"/>
    <col min="4" max="4" width="11.57421875" style="0" customWidth="1" outlineLevel="1"/>
    <col min="5" max="6" width="12.00390625" style="0" customWidth="1" outlineLevel="1"/>
    <col min="7" max="7" width="10.8515625" style="0" customWidth="1" outlineLevel="1"/>
    <col min="8" max="8" width="35.421875" style="0" customWidth="1" outlineLevel="1"/>
    <col min="9" max="9" width="12.8515625" style="0" customWidth="1" outlineLevel="1"/>
    <col min="10" max="10" width="5.7109375" style="0" customWidth="1" outlineLevel="1"/>
    <col min="11" max="11" width="5.8515625" style="0" customWidth="1" outlineLevel="1"/>
    <col min="12" max="12" width="6.7109375" style="6" customWidth="1" outlineLevel="1"/>
    <col min="13" max="14" width="6.7109375" style="0" customWidth="1" outlineLevel="1"/>
    <col min="15" max="15" width="8.28125" style="37" customWidth="1" outlineLevel="1"/>
    <col min="16" max="18" width="9.28125" style="37" customWidth="1" outlineLevel="1"/>
    <col min="19" max="19" width="12.8515625" style="84" customWidth="1"/>
  </cols>
  <sheetData>
    <row r="1" spans="1:23" ht="123.75" customHeight="1">
      <c r="A1" s="103" t="s">
        <v>254</v>
      </c>
      <c r="B1" s="156"/>
      <c r="C1" s="156"/>
      <c r="D1" s="156"/>
      <c r="E1" s="156"/>
      <c r="F1" s="156"/>
      <c r="G1" s="156"/>
      <c r="H1" s="156"/>
      <c r="I1" s="156"/>
      <c r="J1" s="79"/>
      <c r="K1" s="79"/>
      <c r="L1" s="79"/>
      <c r="M1" s="79"/>
      <c r="N1" s="79"/>
      <c r="O1" s="79"/>
      <c r="P1" s="79"/>
      <c r="Q1" s="79"/>
      <c r="R1" s="79"/>
      <c r="S1" s="79"/>
      <c r="T1" s="44"/>
      <c r="U1" s="44"/>
      <c r="V1" s="44"/>
      <c r="W1" s="44"/>
    </row>
    <row r="2" spans="1:23" s="38" customFormat="1" ht="29.25" customHeight="1">
      <c r="A2" s="105" t="s">
        <v>249</v>
      </c>
      <c r="B2" s="105"/>
      <c r="C2" s="105"/>
      <c r="D2" s="105"/>
      <c r="E2" s="105"/>
      <c r="F2" s="105"/>
      <c r="G2" s="105"/>
      <c r="H2" s="105"/>
      <c r="I2" s="105"/>
      <c r="J2" s="77"/>
      <c r="K2" s="77"/>
      <c r="L2" s="77"/>
      <c r="M2" s="77"/>
      <c r="N2" s="77"/>
      <c r="O2" s="77"/>
      <c r="P2" s="77"/>
      <c r="Q2" s="77"/>
      <c r="R2" s="77"/>
      <c r="S2" s="77"/>
      <c r="T2" s="45"/>
      <c r="U2" s="45"/>
      <c r="V2" s="45"/>
      <c r="W2" s="46"/>
    </row>
    <row r="3" spans="1:22" s="38" customFormat="1" ht="27.75" customHeight="1" thickBot="1">
      <c r="A3" s="105" t="s">
        <v>250</v>
      </c>
      <c r="B3" s="105"/>
      <c r="C3" s="105"/>
      <c r="D3" s="105"/>
      <c r="E3" s="105"/>
      <c r="F3" s="105"/>
      <c r="G3" s="105"/>
      <c r="H3" s="105"/>
      <c r="I3" s="105"/>
      <c r="J3" s="77"/>
      <c r="K3" s="77"/>
      <c r="L3" s="77"/>
      <c r="M3" s="77"/>
      <c r="N3" s="77"/>
      <c r="O3" s="77"/>
      <c r="P3" s="77"/>
      <c r="Q3" s="77"/>
      <c r="R3" s="77"/>
      <c r="S3" s="77"/>
      <c r="T3" s="45"/>
      <c r="U3" s="45"/>
      <c r="V3" s="45"/>
    </row>
    <row r="4" spans="1:19" ht="33" customHeight="1">
      <c r="A4" s="157" t="s">
        <v>161</v>
      </c>
      <c r="B4" s="158" t="s">
        <v>255</v>
      </c>
      <c r="C4" s="159"/>
      <c r="D4" s="160"/>
      <c r="E4" s="158" t="s">
        <v>256</v>
      </c>
      <c r="F4" s="159"/>
      <c r="G4" s="159"/>
      <c r="H4" s="160"/>
      <c r="I4" s="161" t="s">
        <v>177</v>
      </c>
      <c r="L4"/>
      <c r="O4"/>
      <c r="P4"/>
      <c r="Q4"/>
      <c r="R4"/>
      <c r="S4"/>
    </row>
    <row r="5" spans="1:19" ht="156.75" customHeight="1" thickBot="1">
      <c r="A5" s="122"/>
      <c r="B5" s="80" t="s">
        <v>257</v>
      </c>
      <c r="C5" s="81" t="s">
        <v>258</v>
      </c>
      <c r="D5" s="82" t="s">
        <v>259</v>
      </c>
      <c r="E5" s="60" t="s">
        <v>260</v>
      </c>
      <c r="F5" s="60" t="s">
        <v>261</v>
      </c>
      <c r="G5" s="62" t="s">
        <v>262</v>
      </c>
      <c r="H5" s="83" t="s">
        <v>263</v>
      </c>
      <c r="I5" s="162"/>
      <c r="L5"/>
      <c r="O5"/>
      <c r="P5"/>
      <c r="Q5"/>
      <c r="R5"/>
      <c r="S5"/>
    </row>
    <row r="6" spans="1:19" ht="21.75" customHeight="1">
      <c r="A6" s="128" t="s">
        <v>264</v>
      </c>
      <c r="B6" s="129"/>
      <c r="C6" s="129"/>
      <c r="D6" s="129"/>
      <c r="E6" s="129"/>
      <c r="F6" s="129"/>
      <c r="G6" s="129"/>
      <c r="H6" s="123"/>
      <c r="I6" s="129"/>
      <c r="L6"/>
      <c r="O6"/>
      <c r="P6"/>
      <c r="Q6"/>
      <c r="R6"/>
      <c r="S6"/>
    </row>
    <row r="7" spans="1:19" ht="58.5" customHeight="1">
      <c r="A7" s="68" t="s">
        <v>265</v>
      </c>
      <c r="B7" s="65">
        <v>175</v>
      </c>
      <c r="C7" s="66" t="s">
        <v>266</v>
      </c>
      <c r="D7" s="65">
        <v>450</v>
      </c>
      <c r="E7" s="65">
        <v>1</v>
      </c>
      <c r="F7" s="65" t="s">
        <v>267</v>
      </c>
      <c r="G7" s="65" t="s">
        <v>268</v>
      </c>
      <c r="H7" s="65"/>
      <c r="I7" s="65">
        <v>1983</v>
      </c>
      <c r="L7"/>
      <c r="O7"/>
      <c r="P7"/>
      <c r="Q7"/>
      <c r="R7"/>
      <c r="S7"/>
    </row>
    <row r="8" spans="1:19" ht="85.5" customHeight="1">
      <c r="A8" s="68" t="s">
        <v>269</v>
      </c>
      <c r="B8" s="64">
        <v>710</v>
      </c>
      <c r="C8" s="67" t="s">
        <v>270</v>
      </c>
      <c r="D8" s="64">
        <v>600</v>
      </c>
      <c r="E8" s="64">
        <v>2</v>
      </c>
      <c r="F8" s="64" t="s">
        <v>271</v>
      </c>
      <c r="G8" s="64" t="s">
        <v>272</v>
      </c>
      <c r="H8" s="65" t="s">
        <v>273</v>
      </c>
      <c r="I8" s="64">
        <v>4394</v>
      </c>
      <c r="L8"/>
      <c r="O8"/>
      <c r="P8"/>
      <c r="Q8"/>
      <c r="R8"/>
      <c r="S8"/>
    </row>
    <row r="9" spans="1:19" ht="30.75" customHeight="1">
      <c r="A9" s="68" t="s">
        <v>274</v>
      </c>
      <c r="B9" s="64">
        <v>710</v>
      </c>
      <c r="C9" s="67" t="s">
        <v>270</v>
      </c>
      <c r="D9" s="64">
        <v>600</v>
      </c>
      <c r="E9" s="64">
        <v>2</v>
      </c>
      <c r="F9" s="64" t="s">
        <v>271</v>
      </c>
      <c r="G9" s="64" t="s">
        <v>272</v>
      </c>
      <c r="H9" s="64" t="s">
        <v>275</v>
      </c>
      <c r="I9" s="64">
        <v>4440</v>
      </c>
      <c r="L9"/>
      <c r="O9"/>
      <c r="P9"/>
      <c r="Q9"/>
      <c r="R9"/>
      <c r="S9"/>
    </row>
    <row r="10" spans="1:19" ht="79.5" customHeight="1">
      <c r="A10" s="68" t="s">
        <v>276</v>
      </c>
      <c r="B10" s="64">
        <v>750</v>
      </c>
      <c r="C10" s="67" t="s">
        <v>270</v>
      </c>
      <c r="D10" s="64">
        <v>600</v>
      </c>
      <c r="E10" s="64">
        <v>2</v>
      </c>
      <c r="F10" s="64" t="s">
        <v>277</v>
      </c>
      <c r="G10" s="64" t="s">
        <v>272</v>
      </c>
      <c r="H10" s="65" t="s">
        <v>273</v>
      </c>
      <c r="I10" s="70">
        <v>4426</v>
      </c>
      <c r="L10"/>
      <c r="O10"/>
      <c r="P10"/>
      <c r="Q10"/>
      <c r="R10"/>
      <c r="S10"/>
    </row>
    <row r="11" spans="1:19" ht="78" customHeight="1">
      <c r="A11" s="68" t="s">
        <v>278</v>
      </c>
      <c r="B11" s="70">
        <v>1010</v>
      </c>
      <c r="C11" s="71" t="s">
        <v>270</v>
      </c>
      <c r="D11" s="70">
        <v>600</v>
      </c>
      <c r="E11" s="70">
        <v>3</v>
      </c>
      <c r="F11" s="70" t="s">
        <v>271</v>
      </c>
      <c r="G11" s="70" t="s">
        <v>272</v>
      </c>
      <c r="H11" s="65" t="s">
        <v>273</v>
      </c>
      <c r="I11" s="70">
        <v>5846</v>
      </c>
      <c r="L11"/>
      <c r="O11"/>
      <c r="P11"/>
      <c r="Q11"/>
      <c r="R11"/>
      <c r="S11"/>
    </row>
    <row r="12" spans="1:19" ht="31.5" customHeight="1">
      <c r="A12" s="68" t="s">
        <v>279</v>
      </c>
      <c r="B12" s="70">
        <v>1010</v>
      </c>
      <c r="C12" s="71" t="s">
        <v>270</v>
      </c>
      <c r="D12" s="70">
        <v>600</v>
      </c>
      <c r="E12" s="70">
        <v>3</v>
      </c>
      <c r="F12" s="70" t="s">
        <v>271</v>
      </c>
      <c r="G12" s="70" t="s">
        <v>272</v>
      </c>
      <c r="H12" s="64" t="s">
        <v>275</v>
      </c>
      <c r="I12" s="70">
        <v>5923</v>
      </c>
      <c r="L12"/>
      <c r="O12"/>
      <c r="P12"/>
      <c r="Q12"/>
      <c r="R12"/>
      <c r="S12"/>
    </row>
    <row r="13" spans="1:19" ht="78.75">
      <c r="A13" s="68" t="s">
        <v>280</v>
      </c>
      <c r="B13" s="70">
        <v>1050</v>
      </c>
      <c r="C13" s="71" t="s">
        <v>270</v>
      </c>
      <c r="D13" s="70">
        <v>600</v>
      </c>
      <c r="E13" s="70">
        <v>3</v>
      </c>
      <c r="F13" s="70" t="s">
        <v>271</v>
      </c>
      <c r="G13" s="70" t="s">
        <v>272</v>
      </c>
      <c r="H13" s="65" t="s">
        <v>273</v>
      </c>
      <c r="I13" s="70">
        <v>6023</v>
      </c>
      <c r="L13"/>
      <c r="O13"/>
      <c r="P13"/>
      <c r="Q13"/>
      <c r="R13"/>
      <c r="S13"/>
    </row>
    <row r="14" spans="1:19" ht="78.75">
      <c r="A14" s="68" t="s">
        <v>281</v>
      </c>
      <c r="B14" s="70">
        <v>1310</v>
      </c>
      <c r="C14" s="71" t="s">
        <v>270</v>
      </c>
      <c r="D14" s="70">
        <v>600</v>
      </c>
      <c r="E14" s="70">
        <v>4</v>
      </c>
      <c r="F14" s="70" t="s">
        <v>271</v>
      </c>
      <c r="G14" s="70" t="s">
        <v>272</v>
      </c>
      <c r="H14" s="65" t="s">
        <v>273</v>
      </c>
      <c r="I14" s="70">
        <v>7728</v>
      </c>
      <c r="L14"/>
      <c r="O14"/>
      <c r="P14"/>
      <c r="Q14"/>
      <c r="R14"/>
      <c r="S14"/>
    </row>
    <row r="15" spans="1:19" ht="22.5">
      <c r="A15" s="68" t="s">
        <v>282</v>
      </c>
      <c r="B15" s="70">
        <v>1310</v>
      </c>
      <c r="C15" s="71" t="s">
        <v>270</v>
      </c>
      <c r="D15" s="70">
        <v>600</v>
      </c>
      <c r="E15" s="70">
        <v>4</v>
      </c>
      <c r="F15" s="70" t="s">
        <v>271</v>
      </c>
      <c r="G15" s="70" t="s">
        <v>272</v>
      </c>
      <c r="H15" s="64" t="s">
        <v>275</v>
      </c>
      <c r="I15" s="70">
        <v>7820</v>
      </c>
      <c r="L15"/>
      <c r="O15"/>
      <c r="P15"/>
      <c r="Q15"/>
      <c r="R15"/>
      <c r="S15"/>
    </row>
    <row r="16" spans="1:19" ht="49.5" customHeight="1">
      <c r="A16" s="68" t="s">
        <v>283</v>
      </c>
      <c r="B16" s="70">
        <v>1310</v>
      </c>
      <c r="C16" s="71" t="s">
        <v>270</v>
      </c>
      <c r="D16" s="70">
        <v>600</v>
      </c>
      <c r="E16" s="70">
        <v>4</v>
      </c>
      <c r="F16" s="70" t="s">
        <v>271</v>
      </c>
      <c r="G16" s="70" t="s">
        <v>272</v>
      </c>
      <c r="H16" s="70" t="s">
        <v>284</v>
      </c>
      <c r="I16" s="70">
        <v>9312</v>
      </c>
      <c r="L16"/>
      <c r="O16"/>
      <c r="P16"/>
      <c r="Q16"/>
      <c r="R16"/>
      <c r="S16"/>
    </row>
    <row r="17" spans="1:19" ht="57" customHeight="1">
      <c r="A17" s="68" t="s">
        <v>285</v>
      </c>
      <c r="B17" s="70">
        <v>1310</v>
      </c>
      <c r="C17" s="71" t="s">
        <v>286</v>
      </c>
      <c r="D17" s="70">
        <v>600</v>
      </c>
      <c r="E17" s="70">
        <v>4</v>
      </c>
      <c r="F17" s="70" t="s">
        <v>287</v>
      </c>
      <c r="G17" s="70" t="s">
        <v>272</v>
      </c>
      <c r="H17" s="70" t="s">
        <v>288</v>
      </c>
      <c r="I17" s="70">
        <v>13890</v>
      </c>
      <c r="L17"/>
      <c r="O17"/>
      <c r="P17"/>
      <c r="Q17"/>
      <c r="R17"/>
      <c r="S17"/>
    </row>
    <row r="18" spans="1:19" ht="90" customHeight="1">
      <c r="A18" s="76" t="s">
        <v>289</v>
      </c>
      <c r="B18" s="70">
        <v>1400</v>
      </c>
      <c r="C18" s="71" t="s">
        <v>290</v>
      </c>
      <c r="D18" s="70">
        <v>350</v>
      </c>
      <c r="E18" s="70">
        <v>4</v>
      </c>
      <c r="F18" s="70" t="s">
        <v>291</v>
      </c>
      <c r="G18" s="70" t="s">
        <v>268</v>
      </c>
      <c r="H18" s="70" t="s">
        <v>292</v>
      </c>
      <c r="I18" s="70">
        <v>9191</v>
      </c>
      <c r="L18"/>
      <c r="O18"/>
      <c r="P18"/>
      <c r="Q18"/>
      <c r="R18"/>
      <c r="S18"/>
    </row>
    <row r="19" spans="1:19" ht="70.5" customHeight="1">
      <c r="A19" s="76" t="s">
        <v>293</v>
      </c>
      <c r="B19" s="70">
        <v>1350</v>
      </c>
      <c r="C19" s="71" t="s">
        <v>270</v>
      </c>
      <c r="D19" s="70">
        <v>600</v>
      </c>
      <c r="E19" s="70">
        <v>4</v>
      </c>
      <c r="F19" s="70" t="s">
        <v>271</v>
      </c>
      <c r="G19" s="70" t="s">
        <v>272</v>
      </c>
      <c r="H19" s="65" t="s">
        <v>273</v>
      </c>
      <c r="I19" s="70">
        <v>7453</v>
      </c>
      <c r="L19"/>
      <c r="O19"/>
      <c r="P19"/>
      <c r="Q19"/>
      <c r="R19"/>
      <c r="S19"/>
    </row>
    <row r="20" spans="1:19" ht="49.5" customHeight="1">
      <c r="A20" s="68" t="s">
        <v>294</v>
      </c>
      <c r="B20" s="70">
        <v>1610</v>
      </c>
      <c r="C20" s="71" t="s">
        <v>270</v>
      </c>
      <c r="D20" s="70">
        <v>600</v>
      </c>
      <c r="E20" s="70">
        <v>5</v>
      </c>
      <c r="F20" s="70" t="s">
        <v>271</v>
      </c>
      <c r="G20" s="70" t="s">
        <v>272</v>
      </c>
      <c r="H20" s="65" t="s">
        <v>273</v>
      </c>
      <c r="I20" s="70">
        <v>9763</v>
      </c>
      <c r="L20"/>
      <c r="O20"/>
      <c r="P20"/>
      <c r="Q20"/>
      <c r="R20"/>
      <c r="S20"/>
    </row>
    <row r="21" spans="1:19" ht="72" customHeight="1">
      <c r="A21" s="68" t="s">
        <v>295</v>
      </c>
      <c r="B21" s="70">
        <v>1610</v>
      </c>
      <c r="C21" s="71" t="s">
        <v>270</v>
      </c>
      <c r="D21" s="70">
        <v>600</v>
      </c>
      <c r="E21" s="70">
        <v>5</v>
      </c>
      <c r="F21" s="70" t="s">
        <v>271</v>
      </c>
      <c r="G21" s="70" t="s">
        <v>272</v>
      </c>
      <c r="H21" s="64" t="s">
        <v>275</v>
      </c>
      <c r="I21" s="70">
        <v>9946</v>
      </c>
      <c r="L21"/>
      <c r="O21"/>
      <c r="P21"/>
      <c r="Q21"/>
      <c r="R21"/>
      <c r="S21"/>
    </row>
    <row r="22" spans="1:19" ht="99.75" customHeight="1">
      <c r="A22" s="68" t="s">
        <v>296</v>
      </c>
      <c r="B22" s="70">
        <v>1400</v>
      </c>
      <c r="C22" s="71" t="s">
        <v>290</v>
      </c>
      <c r="D22" s="70">
        <v>605</v>
      </c>
      <c r="E22" s="70">
        <v>5</v>
      </c>
      <c r="F22" s="70" t="s">
        <v>297</v>
      </c>
      <c r="G22" s="70" t="s">
        <v>268</v>
      </c>
      <c r="H22" s="70" t="s">
        <v>298</v>
      </c>
      <c r="I22" s="70">
        <v>11397</v>
      </c>
      <c r="L22"/>
      <c r="O22"/>
      <c r="P22"/>
      <c r="Q22"/>
      <c r="R22"/>
      <c r="S22"/>
    </row>
    <row r="23" spans="1:19" ht="54.75" customHeight="1">
      <c r="A23" s="68" t="s">
        <v>299</v>
      </c>
      <c r="B23" s="70">
        <v>735</v>
      </c>
      <c r="C23" s="71" t="s">
        <v>300</v>
      </c>
      <c r="D23" s="70">
        <v>650</v>
      </c>
      <c r="E23" s="70">
        <v>5</v>
      </c>
      <c r="F23" s="70" t="s">
        <v>301</v>
      </c>
      <c r="G23" s="70" t="s">
        <v>302</v>
      </c>
      <c r="H23" s="70" t="s">
        <v>303</v>
      </c>
      <c r="I23" s="70">
        <v>17547</v>
      </c>
      <c r="L23"/>
      <c r="O23"/>
      <c r="P23"/>
      <c r="Q23"/>
      <c r="R23"/>
      <c r="S23"/>
    </row>
    <row r="24" spans="1:19" ht="50.25" customHeight="1">
      <c r="A24" s="68" t="s">
        <v>304</v>
      </c>
      <c r="B24" s="70">
        <v>735</v>
      </c>
      <c r="C24" s="71" t="s">
        <v>305</v>
      </c>
      <c r="D24" s="70">
        <v>1000</v>
      </c>
      <c r="E24" s="70">
        <v>5</v>
      </c>
      <c r="F24" s="70" t="s">
        <v>306</v>
      </c>
      <c r="G24" s="70" t="s">
        <v>307</v>
      </c>
      <c r="H24" s="70" t="s">
        <v>308</v>
      </c>
      <c r="I24" s="70">
        <v>32224</v>
      </c>
      <c r="L24"/>
      <c r="O24"/>
      <c r="P24"/>
      <c r="Q24"/>
      <c r="R24"/>
      <c r="S24"/>
    </row>
    <row r="25" spans="1:19" ht="77.25" customHeight="1">
      <c r="A25" s="68" t="s">
        <v>309</v>
      </c>
      <c r="B25" s="70">
        <v>1650</v>
      </c>
      <c r="C25" s="71" t="s">
        <v>270</v>
      </c>
      <c r="D25" s="70">
        <v>600</v>
      </c>
      <c r="E25" s="70">
        <v>5</v>
      </c>
      <c r="F25" s="70" t="s">
        <v>271</v>
      </c>
      <c r="G25" s="70" t="s">
        <v>272</v>
      </c>
      <c r="H25" s="65" t="s">
        <v>273</v>
      </c>
      <c r="I25" s="70">
        <v>9640</v>
      </c>
      <c r="L25"/>
      <c r="O25"/>
      <c r="P25"/>
      <c r="Q25"/>
      <c r="R25"/>
      <c r="S25"/>
    </row>
    <row r="26" spans="1:19" ht="39" customHeight="1">
      <c r="A26" s="68" t="s">
        <v>310</v>
      </c>
      <c r="B26" s="70">
        <v>1200</v>
      </c>
      <c r="C26" s="71" t="s">
        <v>311</v>
      </c>
      <c r="D26" s="70">
        <v>585</v>
      </c>
      <c r="E26" s="70">
        <v>6</v>
      </c>
      <c r="F26" s="70" t="s">
        <v>312</v>
      </c>
      <c r="G26" s="70" t="s">
        <v>268</v>
      </c>
      <c r="H26" s="70"/>
      <c r="I26" s="70">
        <v>9837</v>
      </c>
      <c r="L26"/>
      <c r="O26"/>
      <c r="P26"/>
      <c r="Q26"/>
      <c r="R26"/>
      <c r="S26"/>
    </row>
    <row r="27" spans="1:19" ht="42" customHeight="1">
      <c r="A27" s="68" t="s">
        <v>313</v>
      </c>
      <c r="B27" s="70">
        <v>1200</v>
      </c>
      <c r="C27" s="71" t="s">
        <v>311</v>
      </c>
      <c r="D27" s="70">
        <v>585</v>
      </c>
      <c r="E27" s="70">
        <v>6</v>
      </c>
      <c r="F27" s="70" t="s">
        <v>312</v>
      </c>
      <c r="G27" s="70" t="s">
        <v>268</v>
      </c>
      <c r="H27" s="64" t="s">
        <v>275</v>
      </c>
      <c r="I27" s="70">
        <v>10098</v>
      </c>
      <c r="L27"/>
      <c r="O27"/>
      <c r="P27"/>
      <c r="Q27"/>
      <c r="R27"/>
      <c r="S27"/>
    </row>
    <row r="28" spans="1:19" ht="92.25" customHeight="1">
      <c r="A28" s="68" t="s">
        <v>314</v>
      </c>
      <c r="B28" s="70">
        <v>1370</v>
      </c>
      <c r="C28" s="71" t="s">
        <v>311</v>
      </c>
      <c r="D28" s="70">
        <v>585</v>
      </c>
      <c r="E28" s="70">
        <v>7</v>
      </c>
      <c r="F28" s="70" t="s">
        <v>312</v>
      </c>
      <c r="G28" s="70" t="s">
        <v>268</v>
      </c>
      <c r="H28" s="70" t="s">
        <v>315</v>
      </c>
      <c r="I28" s="70">
        <v>10189</v>
      </c>
      <c r="L28"/>
      <c r="O28"/>
      <c r="P28"/>
      <c r="Q28"/>
      <c r="R28"/>
      <c r="S28"/>
    </row>
    <row r="29" spans="1:19" ht="33" customHeight="1">
      <c r="A29" s="68" t="s">
        <v>316</v>
      </c>
      <c r="B29" s="70">
        <v>1370</v>
      </c>
      <c r="C29" s="71" t="s">
        <v>311</v>
      </c>
      <c r="D29" s="70">
        <v>585</v>
      </c>
      <c r="E29" s="70">
        <v>7</v>
      </c>
      <c r="F29" s="70" t="s">
        <v>312</v>
      </c>
      <c r="G29" s="70" t="s">
        <v>268</v>
      </c>
      <c r="H29" s="64" t="s">
        <v>275</v>
      </c>
      <c r="I29" s="70">
        <v>10840</v>
      </c>
      <c r="L29"/>
      <c r="O29"/>
      <c r="P29"/>
      <c r="Q29"/>
      <c r="R29"/>
      <c r="S29"/>
    </row>
    <row r="30" spans="1:19" ht="33" customHeight="1">
      <c r="A30" s="68" t="s">
        <v>317</v>
      </c>
      <c r="B30" s="70">
        <v>1370</v>
      </c>
      <c r="C30" s="71" t="s">
        <v>318</v>
      </c>
      <c r="D30" s="70">
        <v>585</v>
      </c>
      <c r="E30" s="70">
        <v>7</v>
      </c>
      <c r="F30" s="70" t="s">
        <v>312</v>
      </c>
      <c r="G30" s="70" t="s">
        <v>268</v>
      </c>
      <c r="H30" s="70" t="s">
        <v>319</v>
      </c>
      <c r="I30" s="70">
        <v>7814</v>
      </c>
      <c r="L30"/>
      <c r="O30"/>
      <c r="P30"/>
      <c r="Q30"/>
      <c r="R30"/>
      <c r="S30"/>
    </row>
    <row r="31" spans="1:19" ht="112.5" customHeight="1">
      <c r="A31" s="68" t="s">
        <v>320</v>
      </c>
      <c r="B31" s="70">
        <v>1370</v>
      </c>
      <c r="C31" s="71" t="s">
        <v>321</v>
      </c>
      <c r="D31" s="70">
        <v>585</v>
      </c>
      <c r="E31" s="70">
        <v>7</v>
      </c>
      <c r="F31" s="70" t="s">
        <v>312</v>
      </c>
      <c r="G31" s="70" t="s">
        <v>268</v>
      </c>
      <c r="H31" s="70" t="s">
        <v>322</v>
      </c>
      <c r="I31" s="70">
        <v>14701</v>
      </c>
      <c r="L31"/>
      <c r="O31"/>
      <c r="P31"/>
      <c r="Q31"/>
      <c r="R31"/>
      <c r="S31"/>
    </row>
    <row r="32" spans="1:19" ht="44.25" customHeight="1">
      <c r="A32" s="68" t="s">
        <v>323</v>
      </c>
      <c r="B32" s="70">
        <v>1741</v>
      </c>
      <c r="C32" s="71" t="s">
        <v>324</v>
      </c>
      <c r="D32" s="70">
        <v>600</v>
      </c>
      <c r="E32" s="70">
        <v>8</v>
      </c>
      <c r="F32" s="70" t="s">
        <v>325</v>
      </c>
      <c r="G32" s="70" t="s">
        <v>272</v>
      </c>
      <c r="H32" s="70" t="s">
        <v>326</v>
      </c>
      <c r="I32" s="70">
        <v>19594</v>
      </c>
      <c r="L32"/>
      <c r="O32"/>
      <c r="P32"/>
      <c r="Q32"/>
      <c r="R32"/>
      <c r="S32"/>
    </row>
    <row r="33" spans="1:19" ht="23.25" customHeight="1">
      <c r="A33" s="68" t="s">
        <v>327</v>
      </c>
      <c r="B33" s="70">
        <v>1550</v>
      </c>
      <c r="C33" s="71" t="s">
        <v>311</v>
      </c>
      <c r="D33" s="70">
        <v>585</v>
      </c>
      <c r="E33" s="70">
        <v>8</v>
      </c>
      <c r="F33" s="70"/>
      <c r="G33" s="70" t="s">
        <v>268</v>
      </c>
      <c r="H33" s="70"/>
      <c r="I33" s="70">
        <v>11983</v>
      </c>
      <c r="L33"/>
      <c r="O33"/>
      <c r="P33"/>
      <c r="Q33"/>
      <c r="R33"/>
      <c r="S33"/>
    </row>
    <row r="34" spans="1:19" ht="32.25" customHeight="1">
      <c r="A34" s="68" t="s">
        <v>328</v>
      </c>
      <c r="B34" s="70">
        <v>1550</v>
      </c>
      <c r="C34" s="71" t="s">
        <v>311</v>
      </c>
      <c r="D34" s="70">
        <v>585</v>
      </c>
      <c r="E34" s="70">
        <v>8</v>
      </c>
      <c r="F34" s="70"/>
      <c r="G34" s="70" t="s">
        <v>329</v>
      </c>
      <c r="H34" s="70"/>
      <c r="I34" s="70">
        <v>12566</v>
      </c>
      <c r="L34"/>
      <c r="O34"/>
      <c r="P34"/>
      <c r="Q34"/>
      <c r="R34"/>
      <c r="S34"/>
    </row>
    <row r="35" spans="1:19" ht="78.75">
      <c r="A35" s="68" t="s">
        <v>330</v>
      </c>
      <c r="B35" s="70">
        <v>1730</v>
      </c>
      <c r="C35" s="71" t="s">
        <v>311</v>
      </c>
      <c r="D35" s="70">
        <v>585</v>
      </c>
      <c r="E35" s="70">
        <v>9</v>
      </c>
      <c r="F35" s="70" t="s">
        <v>312</v>
      </c>
      <c r="G35" s="70" t="s">
        <v>268</v>
      </c>
      <c r="H35" s="70" t="s">
        <v>331</v>
      </c>
      <c r="I35" s="70">
        <v>13432</v>
      </c>
      <c r="L35"/>
      <c r="O35"/>
      <c r="P35"/>
      <c r="Q35"/>
      <c r="R35"/>
      <c r="S35"/>
    </row>
    <row r="36" spans="1:19" ht="27.75" customHeight="1">
      <c r="A36" s="68" t="s">
        <v>332</v>
      </c>
      <c r="B36" s="70">
        <v>1730</v>
      </c>
      <c r="C36" s="71" t="s">
        <v>311</v>
      </c>
      <c r="D36" s="70">
        <v>585</v>
      </c>
      <c r="E36" s="70">
        <v>9</v>
      </c>
      <c r="F36" s="70"/>
      <c r="G36" s="70" t="s">
        <v>329</v>
      </c>
      <c r="H36" s="70"/>
      <c r="I36" s="70">
        <v>14088</v>
      </c>
      <c r="L36"/>
      <c r="O36"/>
      <c r="P36"/>
      <c r="Q36"/>
      <c r="R36"/>
      <c r="S36"/>
    </row>
    <row r="37" spans="1:19" ht="50.25" customHeight="1">
      <c r="A37" s="68" t="s">
        <v>333</v>
      </c>
      <c r="B37" s="70">
        <v>2000</v>
      </c>
      <c r="C37" s="71" t="s">
        <v>334</v>
      </c>
      <c r="D37" s="70">
        <v>450</v>
      </c>
      <c r="E37" s="70">
        <v>65</v>
      </c>
      <c r="F37" s="70" t="s">
        <v>335</v>
      </c>
      <c r="G37" s="70" t="s">
        <v>336</v>
      </c>
      <c r="H37" s="70" t="s">
        <v>337</v>
      </c>
      <c r="I37" s="70">
        <v>58154</v>
      </c>
      <c r="L37"/>
      <c r="O37"/>
      <c r="P37"/>
      <c r="Q37"/>
      <c r="R37"/>
      <c r="S37"/>
    </row>
    <row r="38" spans="1:19" ht="34.5" customHeight="1">
      <c r="A38" s="68" t="s">
        <v>338</v>
      </c>
      <c r="B38" s="70"/>
      <c r="C38" s="71"/>
      <c r="D38" s="70"/>
      <c r="E38" s="70"/>
      <c r="F38" s="70"/>
      <c r="G38" s="70"/>
      <c r="H38" s="70"/>
      <c r="I38" s="70">
        <v>111</v>
      </c>
      <c r="L38"/>
      <c r="O38"/>
      <c r="P38"/>
      <c r="Q38"/>
      <c r="R38"/>
      <c r="S38"/>
    </row>
    <row r="39" ht="15">
      <c r="A39" s="7" t="s">
        <v>46</v>
      </c>
    </row>
    <row r="40" ht="15">
      <c r="A40" s="6" t="s">
        <v>47</v>
      </c>
    </row>
    <row r="41" ht="15">
      <c r="A41" t="s">
        <v>48</v>
      </c>
    </row>
  </sheetData>
  <mergeCells count="8">
    <mergeCell ref="A6:I6"/>
    <mergeCell ref="A1:I1"/>
    <mergeCell ref="A2:I2"/>
    <mergeCell ref="A3:I3"/>
    <mergeCell ref="A4:A5"/>
    <mergeCell ref="B4:D4"/>
    <mergeCell ref="E4:H4"/>
    <mergeCell ref="I4:I5"/>
  </mergeCells>
  <hyperlinks>
    <hyperlink ref="A2" r:id="rId1" display="www.ekb.metall-zavod.ru"/>
    <hyperlink ref="A3" r:id="rId2" display="www.ekb.metall-zavod.ru/contact.aspx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H7" sqref="H7"/>
    </sheetView>
  </sheetViews>
  <sheetFormatPr defaultColWidth="9.140625" defaultRowHeight="15" outlineLevelCol="1"/>
  <cols>
    <col min="1" max="1" width="17.00390625" style="0" customWidth="1"/>
    <col min="2" max="2" width="11.28125" style="0" customWidth="1" outlineLevel="1"/>
    <col min="3" max="3" width="11.140625" style="0" customWidth="1" outlineLevel="1"/>
    <col min="4" max="4" width="11.57421875" style="0" customWidth="1" outlineLevel="1"/>
    <col min="5" max="5" width="26.140625" style="0" customWidth="1" outlineLevel="1"/>
    <col min="6" max="6" width="12.00390625" style="0" customWidth="1" outlineLevel="1"/>
    <col min="7" max="7" width="10.8515625" style="0" customWidth="1" outlineLevel="1"/>
    <col min="8" max="8" width="35.421875" style="0" customWidth="1" outlineLevel="1"/>
    <col min="9" max="9" width="12.8515625" style="0" customWidth="1" outlineLevel="1"/>
    <col min="10" max="10" width="5.7109375" style="0" customWidth="1" outlineLevel="1"/>
    <col min="11" max="11" width="5.8515625" style="0" customWidth="1" outlineLevel="1"/>
    <col min="12" max="12" width="6.7109375" style="6" customWidth="1" outlineLevel="1"/>
    <col min="13" max="14" width="6.7109375" style="0" customWidth="1" outlineLevel="1"/>
    <col min="15" max="15" width="8.28125" style="37" customWidth="1" outlineLevel="1"/>
    <col min="16" max="18" width="9.28125" style="37" customWidth="1" outlineLevel="1"/>
    <col min="19" max="19" width="12.8515625" style="84" customWidth="1"/>
  </cols>
  <sheetData>
    <row r="1" spans="1:23" ht="126.75" customHeight="1">
      <c r="A1" s="166" t="s">
        <v>339</v>
      </c>
      <c r="B1" s="166"/>
      <c r="C1" s="166"/>
      <c r="D1" s="166"/>
      <c r="E1" s="166"/>
      <c r="F1" s="166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44"/>
      <c r="U1" s="44"/>
      <c r="V1" s="44"/>
      <c r="W1" s="44"/>
    </row>
    <row r="2" spans="1:23" s="38" customFormat="1" ht="18" customHeight="1">
      <c r="A2" s="105" t="s">
        <v>249</v>
      </c>
      <c r="B2" s="105"/>
      <c r="C2" s="105"/>
      <c r="D2" s="105"/>
      <c r="E2" s="105"/>
      <c r="F2" s="105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5"/>
      <c r="U2" s="45"/>
      <c r="V2" s="45"/>
      <c r="W2" s="46"/>
    </row>
    <row r="3" spans="1:22" s="38" customFormat="1" ht="19.5" customHeight="1" thickBot="1">
      <c r="A3" s="105" t="s">
        <v>250</v>
      </c>
      <c r="B3" s="105"/>
      <c r="C3" s="105"/>
      <c r="D3" s="105"/>
      <c r="E3" s="105"/>
      <c r="F3" s="105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5"/>
      <c r="U3" s="45"/>
      <c r="V3" s="45"/>
    </row>
    <row r="4" spans="1:19" ht="33" customHeight="1">
      <c r="A4" s="157" t="s">
        <v>161</v>
      </c>
      <c r="B4" s="158" t="s">
        <v>255</v>
      </c>
      <c r="C4" s="159"/>
      <c r="D4" s="160"/>
      <c r="E4" s="85" t="s">
        <v>256</v>
      </c>
      <c r="F4" s="168" t="s">
        <v>177</v>
      </c>
      <c r="L4"/>
      <c r="O4"/>
      <c r="P4"/>
      <c r="Q4"/>
      <c r="R4"/>
      <c r="S4"/>
    </row>
    <row r="5" spans="1:19" ht="156.75" customHeight="1">
      <c r="A5" s="167"/>
      <c r="B5" s="87" t="s">
        <v>340</v>
      </c>
      <c r="C5" s="88" t="s">
        <v>341</v>
      </c>
      <c r="D5" s="89" t="s">
        <v>342</v>
      </c>
      <c r="E5" s="86" t="s">
        <v>263</v>
      </c>
      <c r="F5" s="169"/>
      <c r="L5"/>
      <c r="O5"/>
      <c r="P5"/>
      <c r="Q5"/>
      <c r="R5"/>
      <c r="S5"/>
    </row>
    <row r="6" spans="1:19" ht="21.75" customHeight="1">
      <c r="A6" s="111" t="s">
        <v>343</v>
      </c>
      <c r="B6" s="112"/>
      <c r="C6" s="112"/>
      <c r="D6" s="112"/>
      <c r="E6" s="112"/>
      <c r="F6" s="113"/>
      <c r="G6" s="90"/>
      <c r="H6" s="90"/>
      <c r="I6" s="90"/>
      <c r="L6"/>
      <c r="O6"/>
      <c r="P6"/>
      <c r="Q6"/>
      <c r="R6"/>
      <c r="S6"/>
    </row>
    <row r="7" spans="1:19" ht="75" customHeight="1">
      <c r="A7" s="91" t="s">
        <v>344</v>
      </c>
      <c r="B7" s="65">
        <v>600</v>
      </c>
      <c r="C7" s="66" t="s">
        <v>345</v>
      </c>
      <c r="D7" s="65">
        <v>450</v>
      </c>
      <c r="E7" s="92" t="s">
        <v>346</v>
      </c>
      <c r="F7" s="65">
        <v>2032</v>
      </c>
      <c r="L7"/>
      <c r="O7"/>
      <c r="P7"/>
      <c r="Q7"/>
      <c r="R7"/>
      <c r="S7"/>
    </row>
    <row r="8" spans="1:19" ht="62.25" customHeight="1">
      <c r="A8" s="91" t="s">
        <v>344</v>
      </c>
      <c r="B8" s="64">
        <v>800</v>
      </c>
      <c r="C8" s="67" t="s">
        <v>345</v>
      </c>
      <c r="D8" s="64">
        <v>450</v>
      </c>
      <c r="E8" s="92" t="s">
        <v>346</v>
      </c>
      <c r="F8" s="64">
        <v>2518</v>
      </c>
      <c r="L8"/>
      <c r="O8"/>
      <c r="P8"/>
      <c r="Q8"/>
      <c r="R8"/>
      <c r="S8"/>
    </row>
    <row r="9" spans="1:19" ht="72.75" customHeight="1">
      <c r="A9" s="91" t="s">
        <v>344</v>
      </c>
      <c r="B9" s="64">
        <v>1000</v>
      </c>
      <c r="C9" s="67" t="s">
        <v>345</v>
      </c>
      <c r="D9" s="64">
        <v>450</v>
      </c>
      <c r="E9" s="92" t="s">
        <v>346</v>
      </c>
      <c r="F9" s="64">
        <v>2805</v>
      </c>
      <c r="L9"/>
      <c r="O9"/>
      <c r="P9"/>
      <c r="Q9"/>
      <c r="R9"/>
      <c r="S9"/>
    </row>
    <row r="10" spans="1:19" ht="102" customHeight="1">
      <c r="A10" s="91" t="s">
        <v>344</v>
      </c>
      <c r="B10" s="64">
        <v>1200</v>
      </c>
      <c r="C10" s="67" t="s">
        <v>345</v>
      </c>
      <c r="D10" s="64">
        <v>450</v>
      </c>
      <c r="E10" s="92" t="s">
        <v>346</v>
      </c>
      <c r="F10" s="70">
        <v>3505</v>
      </c>
      <c r="L10"/>
      <c r="O10"/>
      <c r="P10"/>
      <c r="Q10"/>
      <c r="R10"/>
      <c r="S10"/>
    </row>
    <row r="11" spans="1:19" ht="104.25" customHeight="1">
      <c r="A11" s="91" t="s">
        <v>344</v>
      </c>
      <c r="B11" s="70">
        <v>1500</v>
      </c>
      <c r="C11" s="71" t="s">
        <v>345</v>
      </c>
      <c r="D11" s="70">
        <v>450</v>
      </c>
      <c r="E11" s="92" t="s">
        <v>346</v>
      </c>
      <c r="F11" s="70">
        <v>4183</v>
      </c>
      <c r="L11"/>
      <c r="O11"/>
      <c r="P11"/>
      <c r="Q11"/>
      <c r="R11"/>
      <c r="S11"/>
    </row>
    <row r="12" spans="1:19" ht="90.75" customHeight="1">
      <c r="A12" s="91" t="s">
        <v>344</v>
      </c>
      <c r="B12" s="70">
        <v>2000</v>
      </c>
      <c r="C12" s="71" t="s">
        <v>345</v>
      </c>
      <c r="D12" s="70">
        <v>450</v>
      </c>
      <c r="E12" s="92" t="s">
        <v>346</v>
      </c>
      <c r="F12" s="70">
        <v>5632</v>
      </c>
      <c r="L12"/>
      <c r="O12"/>
      <c r="P12"/>
      <c r="Q12"/>
      <c r="R12"/>
      <c r="S12"/>
    </row>
    <row r="13" spans="1:19" ht="34.5" customHeight="1">
      <c r="A13" s="163" t="s">
        <v>347</v>
      </c>
      <c r="B13" s="164"/>
      <c r="C13" s="164"/>
      <c r="D13" s="164"/>
      <c r="E13" s="164"/>
      <c r="F13" s="165"/>
      <c r="L13"/>
      <c r="O13"/>
      <c r="P13"/>
      <c r="Q13"/>
      <c r="R13"/>
      <c r="S13"/>
    </row>
    <row r="14" spans="1:19" ht="45" customHeight="1">
      <c r="A14" s="68" t="s">
        <v>348</v>
      </c>
      <c r="B14" s="70">
        <v>500</v>
      </c>
      <c r="C14" s="71" t="s">
        <v>311</v>
      </c>
      <c r="D14" s="70">
        <v>850</v>
      </c>
      <c r="E14" s="94" t="s">
        <v>349</v>
      </c>
      <c r="F14" s="70">
        <v>2745</v>
      </c>
      <c r="L14"/>
      <c r="O14"/>
      <c r="P14"/>
      <c r="Q14"/>
      <c r="R14"/>
      <c r="S14"/>
    </row>
    <row r="15" spans="1:19" ht="53.25" customHeight="1">
      <c r="A15" s="68" t="s">
        <v>348</v>
      </c>
      <c r="B15" s="70">
        <v>1000</v>
      </c>
      <c r="C15" s="71" t="s">
        <v>311</v>
      </c>
      <c r="D15" s="70">
        <v>850</v>
      </c>
      <c r="E15" s="94" t="s">
        <v>349</v>
      </c>
      <c r="F15" s="70">
        <v>4719</v>
      </c>
      <c r="L15"/>
      <c r="O15"/>
      <c r="P15"/>
      <c r="Q15"/>
      <c r="R15"/>
      <c r="S15"/>
    </row>
    <row r="16" spans="1:19" ht="63" customHeight="1">
      <c r="A16" s="68" t="s">
        <v>348</v>
      </c>
      <c r="B16" s="70">
        <v>1500</v>
      </c>
      <c r="C16" s="71" t="s">
        <v>311</v>
      </c>
      <c r="D16" s="70">
        <v>850</v>
      </c>
      <c r="E16" s="94" t="s">
        <v>349</v>
      </c>
      <c r="F16" s="70">
        <v>7074</v>
      </c>
      <c r="L16"/>
      <c r="O16"/>
      <c r="P16"/>
      <c r="Q16"/>
      <c r="R16"/>
      <c r="S16"/>
    </row>
    <row r="17" spans="1:19" ht="57" customHeight="1">
      <c r="A17" s="163" t="s">
        <v>350</v>
      </c>
      <c r="B17" s="164"/>
      <c r="C17" s="164"/>
      <c r="D17" s="164"/>
      <c r="E17" s="164"/>
      <c r="F17" s="165"/>
      <c r="L17"/>
      <c r="O17"/>
      <c r="P17"/>
      <c r="Q17"/>
      <c r="R17"/>
      <c r="S17"/>
    </row>
    <row r="18" spans="1:19" ht="131.25" customHeight="1">
      <c r="A18" s="76" t="s">
        <v>348</v>
      </c>
      <c r="B18" s="70">
        <v>1500</v>
      </c>
      <c r="C18" s="71" t="s">
        <v>311</v>
      </c>
      <c r="D18" s="70">
        <v>1680</v>
      </c>
      <c r="E18" s="70" t="s">
        <v>351</v>
      </c>
      <c r="F18" s="70">
        <v>9217</v>
      </c>
      <c r="L18"/>
      <c r="O18"/>
      <c r="P18"/>
      <c r="Q18"/>
      <c r="R18"/>
      <c r="S18"/>
    </row>
    <row r="19" spans="1:19" ht="106.5" customHeight="1">
      <c r="A19" s="76" t="s">
        <v>348</v>
      </c>
      <c r="B19" s="70">
        <v>1500</v>
      </c>
      <c r="C19" s="71" t="s">
        <v>352</v>
      </c>
      <c r="D19" s="70">
        <v>1680</v>
      </c>
      <c r="E19" s="65" t="s">
        <v>353</v>
      </c>
      <c r="F19" s="70">
        <v>15929</v>
      </c>
      <c r="L19"/>
      <c r="O19"/>
      <c r="P19"/>
      <c r="Q19"/>
      <c r="R19"/>
      <c r="S19"/>
    </row>
  </sheetData>
  <mergeCells count="9">
    <mergeCell ref="A6:F6"/>
    <mergeCell ref="A13:F13"/>
    <mergeCell ref="A17:F17"/>
    <mergeCell ref="A1:F1"/>
    <mergeCell ref="A2:F2"/>
    <mergeCell ref="A3:F3"/>
    <mergeCell ref="A4:A5"/>
    <mergeCell ref="B4:D4"/>
    <mergeCell ref="F4:F5"/>
  </mergeCells>
  <hyperlinks>
    <hyperlink ref="A2" r:id="rId1" display="www.ekb.metall-zavod.ru"/>
    <hyperlink ref="A3" r:id="rId2" display="www.ekb.metall-zavod.ru/contact.aspx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H5" sqref="H5"/>
    </sheetView>
  </sheetViews>
  <sheetFormatPr defaultColWidth="9.140625" defaultRowHeight="15" outlineLevelCol="1"/>
  <cols>
    <col min="1" max="1" width="28.140625" style="0" customWidth="1"/>
    <col min="2" max="2" width="11.28125" style="0" customWidth="1" outlineLevel="1"/>
    <col min="3" max="3" width="11.140625" style="0" customWidth="1" outlineLevel="1"/>
    <col min="4" max="4" width="11.57421875" style="0" customWidth="1" outlineLevel="1"/>
    <col min="5" max="5" width="36.7109375" style="0" customWidth="1" outlineLevel="1"/>
    <col min="6" max="6" width="12.00390625" style="0" customWidth="1" outlineLevel="1"/>
    <col min="7" max="7" width="10.8515625" style="0" customWidth="1" outlineLevel="1"/>
    <col min="8" max="8" width="35.421875" style="0" customWidth="1" outlineLevel="1"/>
    <col min="9" max="9" width="12.8515625" style="0" customWidth="1" outlineLevel="1"/>
    <col min="10" max="10" width="5.7109375" style="0" customWidth="1" outlineLevel="1"/>
    <col min="11" max="11" width="5.8515625" style="0" customWidth="1" outlineLevel="1"/>
    <col min="12" max="12" width="6.7109375" style="6" customWidth="1" outlineLevel="1"/>
    <col min="13" max="14" width="6.7109375" style="0" customWidth="1" outlineLevel="1"/>
    <col min="15" max="15" width="8.28125" style="37" customWidth="1" outlineLevel="1"/>
    <col min="16" max="18" width="9.28125" style="37" customWidth="1" outlineLevel="1"/>
    <col min="19" max="19" width="12.8515625" style="84" customWidth="1"/>
  </cols>
  <sheetData>
    <row r="1" spans="1:23" ht="126.75" customHeight="1">
      <c r="A1" s="103" t="s">
        <v>354</v>
      </c>
      <c r="B1" s="103"/>
      <c r="C1" s="103"/>
      <c r="D1" s="103"/>
      <c r="E1" s="103"/>
      <c r="F1" s="103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44"/>
      <c r="U1" s="44"/>
      <c r="V1" s="44"/>
      <c r="W1" s="44"/>
    </row>
    <row r="2" spans="1:23" s="38" customFormat="1" ht="18" customHeight="1">
      <c r="A2" s="105" t="s">
        <v>249</v>
      </c>
      <c r="B2" s="105"/>
      <c r="C2" s="105"/>
      <c r="D2" s="105"/>
      <c r="E2" s="105"/>
      <c r="F2" s="105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5"/>
      <c r="U2" s="45"/>
      <c r="V2" s="45"/>
      <c r="W2" s="46"/>
    </row>
    <row r="3" spans="1:22" s="38" customFormat="1" ht="19.5" customHeight="1" thickBot="1">
      <c r="A3" s="105" t="s">
        <v>250</v>
      </c>
      <c r="B3" s="105"/>
      <c r="C3" s="105"/>
      <c r="D3" s="105"/>
      <c r="E3" s="105"/>
      <c r="F3" s="105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5"/>
      <c r="U3" s="45"/>
      <c r="V3" s="45"/>
    </row>
    <row r="4" spans="1:19" ht="33" customHeight="1">
      <c r="A4" s="157" t="s">
        <v>161</v>
      </c>
      <c r="B4" s="158" t="s">
        <v>255</v>
      </c>
      <c r="C4" s="159"/>
      <c r="D4" s="160"/>
      <c r="E4" s="85" t="s">
        <v>256</v>
      </c>
      <c r="F4" s="168" t="s">
        <v>177</v>
      </c>
      <c r="L4"/>
      <c r="O4"/>
      <c r="P4"/>
      <c r="Q4"/>
      <c r="R4"/>
      <c r="S4"/>
    </row>
    <row r="5" spans="1:19" ht="145.5" customHeight="1">
      <c r="A5" s="167"/>
      <c r="B5" s="87" t="s">
        <v>257</v>
      </c>
      <c r="C5" s="88" t="s">
        <v>341</v>
      </c>
      <c r="D5" s="89" t="s">
        <v>355</v>
      </c>
      <c r="E5" s="86" t="s">
        <v>263</v>
      </c>
      <c r="F5" s="169"/>
      <c r="L5"/>
      <c r="O5"/>
      <c r="P5"/>
      <c r="Q5"/>
      <c r="R5"/>
      <c r="S5"/>
    </row>
    <row r="6" spans="1:19" ht="21.75" customHeight="1">
      <c r="A6" s="111" t="s">
        <v>356</v>
      </c>
      <c r="B6" s="112"/>
      <c r="C6" s="112"/>
      <c r="D6" s="112"/>
      <c r="E6" s="112"/>
      <c r="F6" s="113"/>
      <c r="G6" s="90"/>
      <c r="H6" s="90"/>
      <c r="I6" s="90"/>
      <c r="L6"/>
      <c r="O6"/>
      <c r="P6"/>
      <c r="Q6"/>
      <c r="R6"/>
      <c r="S6"/>
    </row>
    <row r="7" spans="1:19" ht="15" customHeight="1">
      <c r="A7" s="91" t="s">
        <v>357</v>
      </c>
      <c r="B7" s="65">
        <v>357</v>
      </c>
      <c r="C7" s="66" t="s">
        <v>358</v>
      </c>
      <c r="D7" s="65">
        <v>350</v>
      </c>
      <c r="E7" s="171" t="s">
        <v>359</v>
      </c>
      <c r="F7" s="65">
        <v>385</v>
      </c>
      <c r="L7"/>
      <c r="O7"/>
      <c r="P7"/>
      <c r="Q7"/>
      <c r="R7"/>
      <c r="S7"/>
    </row>
    <row r="8" spans="1:19" ht="15" customHeight="1">
      <c r="A8" s="91" t="s">
        <v>360</v>
      </c>
      <c r="B8" s="64">
        <v>447</v>
      </c>
      <c r="C8" s="66" t="s">
        <v>358</v>
      </c>
      <c r="D8" s="65">
        <v>350</v>
      </c>
      <c r="E8" s="172"/>
      <c r="F8" s="64">
        <v>577</v>
      </c>
      <c r="L8"/>
      <c r="O8"/>
      <c r="P8"/>
      <c r="Q8"/>
      <c r="R8"/>
      <c r="S8"/>
    </row>
    <row r="9" spans="1:19" ht="15" customHeight="1">
      <c r="A9" s="91" t="s">
        <v>361</v>
      </c>
      <c r="B9" s="64">
        <v>537</v>
      </c>
      <c r="C9" s="66" t="s">
        <v>358</v>
      </c>
      <c r="D9" s="65">
        <v>350</v>
      </c>
      <c r="E9" s="172"/>
      <c r="F9" s="64">
        <v>770</v>
      </c>
      <c r="L9"/>
      <c r="O9"/>
      <c r="P9"/>
      <c r="Q9"/>
      <c r="R9"/>
      <c r="S9"/>
    </row>
    <row r="10" spans="1:19" ht="15" customHeight="1">
      <c r="A10" s="91" t="s">
        <v>362</v>
      </c>
      <c r="B10" s="64">
        <v>627</v>
      </c>
      <c r="C10" s="66" t="s">
        <v>358</v>
      </c>
      <c r="D10" s="65">
        <v>350</v>
      </c>
      <c r="E10" s="172"/>
      <c r="F10" s="70">
        <v>963</v>
      </c>
      <c r="L10"/>
      <c r="O10"/>
      <c r="P10"/>
      <c r="Q10"/>
      <c r="R10"/>
      <c r="S10"/>
    </row>
    <row r="11" spans="1:19" ht="15" customHeight="1">
      <c r="A11" s="91" t="s">
        <v>363</v>
      </c>
      <c r="B11" s="70">
        <v>717</v>
      </c>
      <c r="C11" s="66" t="s">
        <v>358</v>
      </c>
      <c r="D11" s="65">
        <v>350</v>
      </c>
      <c r="E11" s="172"/>
      <c r="F11" s="70">
        <v>1155</v>
      </c>
      <c r="L11"/>
      <c r="O11"/>
      <c r="P11"/>
      <c r="Q11"/>
      <c r="R11"/>
      <c r="S11"/>
    </row>
    <row r="12" spans="1:19" ht="15" customHeight="1">
      <c r="A12" s="91" t="s">
        <v>364</v>
      </c>
      <c r="B12" s="70">
        <v>807</v>
      </c>
      <c r="C12" s="66" t="s">
        <v>358</v>
      </c>
      <c r="D12" s="65">
        <v>350</v>
      </c>
      <c r="E12" s="172"/>
      <c r="F12" s="70">
        <v>1348</v>
      </c>
      <c r="L12"/>
      <c r="O12"/>
      <c r="P12"/>
      <c r="Q12"/>
      <c r="R12"/>
      <c r="S12"/>
    </row>
    <row r="13" spans="1:19" ht="15" customHeight="1">
      <c r="A13" s="91" t="s">
        <v>365</v>
      </c>
      <c r="B13" s="70">
        <v>897</v>
      </c>
      <c r="C13" s="66" t="s">
        <v>358</v>
      </c>
      <c r="D13" s="65">
        <v>350</v>
      </c>
      <c r="E13" s="172"/>
      <c r="F13" s="70">
        <v>1540</v>
      </c>
      <c r="L13"/>
      <c r="O13"/>
      <c r="P13"/>
      <c r="Q13"/>
      <c r="R13"/>
      <c r="S13"/>
    </row>
    <row r="14" spans="1:19" ht="15" customHeight="1">
      <c r="A14" s="91" t="s">
        <v>366</v>
      </c>
      <c r="B14" s="70">
        <v>999</v>
      </c>
      <c r="C14" s="66" t="s">
        <v>358</v>
      </c>
      <c r="D14" s="65">
        <v>350</v>
      </c>
      <c r="E14" s="172"/>
      <c r="F14" s="70">
        <v>1733</v>
      </c>
      <c r="L14"/>
      <c r="O14"/>
      <c r="P14"/>
      <c r="Q14"/>
      <c r="R14"/>
      <c r="S14"/>
    </row>
    <row r="15" spans="1:19" ht="15" customHeight="1">
      <c r="A15" s="91" t="s">
        <v>367</v>
      </c>
      <c r="B15" s="70">
        <v>1092</v>
      </c>
      <c r="C15" s="66" t="s">
        <v>358</v>
      </c>
      <c r="D15" s="65">
        <v>350</v>
      </c>
      <c r="E15" s="173"/>
      <c r="F15" s="70">
        <v>1925</v>
      </c>
      <c r="L15"/>
      <c r="O15"/>
      <c r="P15"/>
      <c r="Q15"/>
      <c r="R15"/>
      <c r="S15"/>
    </row>
    <row r="16" spans="1:19" ht="17.25" customHeight="1">
      <c r="A16" s="111" t="s">
        <v>368</v>
      </c>
      <c r="B16" s="112"/>
      <c r="C16" s="112"/>
      <c r="D16" s="112"/>
      <c r="E16" s="112"/>
      <c r="F16" s="113"/>
      <c r="L16"/>
      <c r="O16"/>
      <c r="P16"/>
      <c r="Q16"/>
      <c r="R16"/>
      <c r="S16"/>
    </row>
    <row r="17" spans="1:19" ht="15.75" customHeight="1">
      <c r="A17" s="76" t="s">
        <v>369</v>
      </c>
      <c r="B17" s="70">
        <v>410</v>
      </c>
      <c r="C17" s="71" t="s">
        <v>370</v>
      </c>
      <c r="D17" s="70">
        <v>350</v>
      </c>
      <c r="E17" s="170" t="s">
        <v>359</v>
      </c>
      <c r="F17" s="70">
        <v>499</v>
      </c>
      <c r="L17"/>
      <c r="O17"/>
      <c r="P17"/>
      <c r="Q17"/>
      <c r="R17"/>
      <c r="S17"/>
    </row>
    <row r="18" spans="1:19" ht="14.25" customHeight="1">
      <c r="A18" s="76" t="s">
        <v>371</v>
      </c>
      <c r="B18" s="70">
        <v>560</v>
      </c>
      <c r="C18" s="71" t="s">
        <v>370</v>
      </c>
      <c r="D18" s="70">
        <v>350</v>
      </c>
      <c r="E18" s="170"/>
      <c r="F18" s="70">
        <v>749</v>
      </c>
      <c r="L18"/>
      <c r="O18"/>
      <c r="P18"/>
      <c r="Q18"/>
      <c r="R18"/>
      <c r="S18"/>
    </row>
    <row r="19" spans="1:6" ht="15">
      <c r="A19" s="76" t="s">
        <v>372</v>
      </c>
      <c r="B19" s="95">
        <v>710</v>
      </c>
      <c r="C19" s="71" t="s">
        <v>370</v>
      </c>
      <c r="D19" s="70">
        <v>350</v>
      </c>
      <c r="E19" s="170"/>
      <c r="F19" s="95">
        <v>998</v>
      </c>
    </row>
    <row r="20" spans="1:6" ht="15">
      <c r="A20" s="76" t="s">
        <v>373</v>
      </c>
      <c r="B20" s="95">
        <v>860</v>
      </c>
      <c r="C20" s="71" t="s">
        <v>370</v>
      </c>
      <c r="D20" s="70">
        <v>350</v>
      </c>
      <c r="E20" s="170"/>
      <c r="F20" s="95">
        <v>1248</v>
      </c>
    </row>
    <row r="21" spans="1:6" ht="15">
      <c r="A21" s="76" t="s">
        <v>374</v>
      </c>
      <c r="B21" s="95">
        <v>1010</v>
      </c>
      <c r="C21" s="71" t="s">
        <v>370</v>
      </c>
      <c r="D21" s="70">
        <v>350</v>
      </c>
      <c r="E21" s="170"/>
      <c r="F21" s="95">
        <v>1497</v>
      </c>
    </row>
    <row r="22" spans="1:19" ht="17.25" customHeight="1">
      <c r="A22" s="111" t="s">
        <v>375</v>
      </c>
      <c r="B22" s="112"/>
      <c r="C22" s="112"/>
      <c r="D22" s="112"/>
      <c r="E22" s="112"/>
      <c r="F22" s="113"/>
      <c r="L22"/>
      <c r="O22"/>
      <c r="P22"/>
      <c r="Q22"/>
      <c r="R22"/>
      <c r="S22"/>
    </row>
    <row r="23" spans="1:19" ht="15.75" customHeight="1">
      <c r="A23" s="76" t="s">
        <v>376</v>
      </c>
      <c r="B23" s="70">
        <v>400</v>
      </c>
      <c r="C23" s="71" t="s">
        <v>377</v>
      </c>
      <c r="D23" s="70">
        <v>350</v>
      </c>
      <c r="E23" s="170" t="s">
        <v>359</v>
      </c>
      <c r="F23" s="70">
        <v>698</v>
      </c>
      <c r="L23"/>
      <c r="O23"/>
      <c r="P23"/>
      <c r="Q23"/>
      <c r="R23"/>
      <c r="S23"/>
    </row>
    <row r="24" spans="1:19" ht="14.25" customHeight="1">
      <c r="A24" s="76" t="s">
        <v>378</v>
      </c>
      <c r="B24" s="70">
        <v>490</v>
      </c>
      <c r="C24" s="71" t="s">
        <v>377</v>
      </c>
      <c r="D24" s="70">
        <v>350</v>
      </c>
      <c r="E24" s="170"/>
      <c r="F24" s="70">
        <v>873</v>
      </c>
      <c r="L24"/>
      <c r="O24"/>
      <c r="P24"/>
      <c r="Q24"/>
      <c r="R24"/>
      <c r="S24"/>
    </row>
    <row r="25" spans="1:6" ht="15">
      <c r="A25" s="76" t="s">
        <v>379</v>
      </c>
      <c r="B25" s="95">
        <v>586</v>
      </c>
      <c r="C25" s="71" t="s">
        <v>377</v>
      </c>
      <c r="D25" s="70">
        <v>350</v>
      </c>
      <c r="E25" s="170"/>
      <c r="F25" s="95">
        <v>1047</v>
      </c>
    </row>
    <row r="26" spans="1:6" ht="15">
      <c r="A26" s="76" t="s">
        <v>380</v>
      </c>
      <c r="B26" s="95">
        <v>680</v>
      </c>
      <c r="C26" s="71" t="s">
        <v>377</v>
      </c>
      <c r="D26" s="70">
        <v>350</v>
      </c>
      <c r="E26" s="170"/>
      <c r="F26" s="95">
        <v>1222</v>
      </c>
    </row>
    <row r="27" spans="1:6" ht="15">
      <c r="A27" s="76" t="s">
        <v>381</v>
      </c>
      <c r="B27" s="95">
        <v>772</v>
      </c>
      <c r="C27" s="71" t="s">
        <v>377</v>
      </c>
      <c r="D27" s="70">
        <v>350</v>
      </c>
      <c r="E27" s="170"/>
      <c r="F27" s="95">
        <v>1396</v>
      </c>
    </row>
    <row r="28" spans="1:6" ht="15">
      <c r="A28" s="76" t="s">
        <v>382</v>
      </c>
      <c r="B28" s="96">
        <v>855</v>
      </c>
      <c r="C28" s="71" t="s">
        <v>377</v>
      </c>
      <c r="D28" s="70">
        <v>350</v>
      </c>
      <c r="E28" s="170"/>
      <c r="F28" s="95">
        <v>1571</v>
      </c>
    </row>
    <row r="29" spans="1:6" ht="15">
      <c r="A29" s="76" t="s">
        <v>383</v>
      </c>
      <c r="B29" s="96">
        <v>958</v>
      </c>
      <c r="C29" s="71" t="s">
        <v>377</v>
      </c>
      <c r="D29" s="70">
        <v>350</v>
      </c>
      <c r="E29" s="170"/>
      <c r="F29" s="95">
        <v>1745</v>
      </c>
    </row>
    <row r="30" spans="1:19" ht="17.25" customHeight="1">
      <c r="A30" s="111" t="s">
        <v>384</v>
      </c>
      <c r="B30" s="112"/>
      <c r="C30" s="112"/>
      <c r="D30" s="112"/>
      <c r="E30" s="112"/>
      <c r="F30" s="113"/>
      <c r="L30"/>
      <c r="O30"/>
      <c r="P30"/>
      <c r="Q30"/>
      <c r="R30"/>
      <c r="S30"/>
    </row>
    <row r="31" spans="1:6" ht="15">
      <c r="A31" s="76" t="s">
        <v>385</v>
      </c>
      <c r="B31" s="96">
        <v>387</v>
      </c>
      <c r="C31" s="95">
        <v>90</v>
      </c>
      <c r="D31" s="70">
        <v>280</v>
      </c>
      <c r="E31" s="95" t="s">
        <v>386</v>
      </c>
      <c r="F31" s="95">
        <v>402</v>
      </c>
    </row>
    <row r="32" spans="1:6" ht="15">
      <c r="A32" s="76" t="s">
        <v>385</v>
      </c>
      <c r="B32" s="95">
        <v>387</v>
      </c>
      <c r="C32" s="95">
        <v>90</v>
      </c>
      <c r="D32" s="95">
        <v>280</v>
      </c>
      <c r="E32" s="95" t="s">
        <v>387</v>
      </c>
      <c r="F32" s="95">
        <v>563</v>
      </c>
    </row>
    <row r="33" spans="1:6" ht="15">
      <c r="A33" s="76" t="s">
        <v>388</v>
      </c>
      <c r="B33" s="95">
        <v>260</v>
      </c>
      <c r="C33" s="95">
        <v>90</v>
      </c>
      <c r="D33" s="95">
        <v>350</v>
      </c>
      <c r="E33" s="95" t="s">
        <v>386</v>
      </c>
      <c r="F33" s="95">
        <v>355</v>
      </c>
    </row>
    <row r="34" spans="1:6" ht="75">
      <c r="A34" s="76" t="s">
        <v>389</v>
      </c>
      <c r="B34" s="95">
        <v>565</v>
      </c>
      <c r="C34" s="95">
        <v>375</v>
      </c>
      <c r="D34" s="95">
        <v>395</v>
      </c>
      <c r="E34" s="97" t="s">
        <v>390</v>
      </c>
      <c r="F34" s="97">
        <v>438</v>
      </c>
    </row>
    <row r="35" spans="1:19" ht="17.25" customHeight="1">
      <c r="A35" s="111" t="s">
        <v>391</v>
      </c>
      <c r="B35" s="112"/>
      <c r="C35" s="112"/>
      <c r="D35" s="112"/>
      <c r="E35" s="112"/>
      <c r="F35" s="113"/>
      <c r="L35"/>
      <c r="O35"/>
      <c r="P35"/>
      <c r="Q35"/>
      <c r="R35"/>
      <c r="S35"/>
    </row>
    <row r="36" spans="1:6" ht="46.5" customHeight="1">
      <c r="A36" s="98" t="s">
        <v>392</v>
      </c>
      <c r="B36" s="95">
        <v>315</v>
      </c>
      <c r="C36" s="95">
        <v>145</v>
      </c>
      <c r="D36" s="95">
        <v>255</v>
      </c>
      <c r="E36" s="99" t="s">
        <v>393</v>
      </c>
      <c r="F36" s="95">
        <v>617</v>
      </c>
    </row>
    <row r="37" spans="1:7" ht="60.75" customHeight="1">
      <c r="A37" s="100" t="s">
        <v>394</v>
      </c>
      <c r="B37" s="97">
        <v>450</v>
      </c>
      <c r="C37" s="97">
        <v>270</v>
      </c>
      <c r="D37" s="97">
        <v>330</v>
      </c>
      <c r="E37" s="70" t="s">
        <v>395</v>
      </c>
      <c r="F37" s="97">
        <v>840</v>
      </c>
      <c r="G37" s="94"/>
    </row>
    <row r="38" spans="1:7" ht="90">
      <c r="A38" s="100" t="s">
        <v>396</v>
      </c>
      <c r="B38" s="97">
        <v>710</v>
      </c>
      <c r="C38" s="97">
        <v>365</v>
      </c>
      <c r="D38" s="97">
        <v>305</v>
      </c>
      <c r="E38" s="70" t="s">
        <v>397</v>
      </c>
      <c r="F38" s="97">
        <v>1038</v>
      </c>
      <c r="G38" s="94"/>
    </row>
    <row r="39" spans="1:7" ht="90">
      <c r="A39" s="101" t="s">
        <v>398</v>
      </c>
      <c r="B39" s="97">
        <v>750</v>
      </c>
      <c r="C39" s="97">
        <v>310</v>
      </c>
      <c r="D39" s="97">
        <v>270</v>
      </c>
      <c r="E39" s="70" t="s">
        <v>399</v>
      </c>
      <c r="F39" s="97">
        <v>1250</v>
      </c>
      <c r="G39" s="94"/>
    </row>
    <row r="40" spans="1:7" ht="90">
      <c r="A40" s="101" t="s">
        <v>400</v>
      </c>
      <c r="B40" s="97">
        <v>910</v>
      </c>
      <c r="C40" s="97">
        <v>360</v>
      </c>
      <c r="D40" s="97">
        <v>315</v>
      </c>
      <c r="E40" s="70" t="s">
        <v>401</v>
      </c>
      <c r="F40" s="97">
        <v>1625</v>
      </c>
      <c r="G40" s="94"/>
    </row>
    <row r="41" spans="1:7" ht="90">
      <c r="A41" s="101" t="s">
        <v>402</v>
      </c>
      <c r="B41" s="97">
        <v>1005</v>
      </c>
      <c r="C41" s="97">
        <v>410</v>
      </c>
      <c r="D41" s="97">
        <v>315</v>
      </c>
      <c r="E41" s="70" t="s">
        <v>403</v>
      </c>
      <c r="F41" s="97">
        <v>1875</v>
      </c>
      <c r="G41" s="94"/>
    </row>
    <row r="42" spans="1:7" ht="78.75">
      <c r="A42" s="101" t="s">
        <v>404</v>
      </c>
      <c r="B42" s="97">
        <v>720</v>
      </c>
      <c r="C42" s="97">
        <v>340</v>
      </c>
      <c r="D42" s="97">
        <v>368</v>
      </c>
      <c r="E42" s="70" t="s">
        <v>405</v>
      </c>
      <c r="F42" s="97">
        <v>1298</v>
      </c>
      <c r="G42" s="94"/>
    </row>
    <row r="43" spans="1:7" ht="96">
      <c r="A43" s="101" t="s">
        <v>406</v>
      </c>
      <c r="B43" s="97">
        <v>690</v>
      </c>
      <c r="C43" s="97">
        <v>465</v>
      </c>
      <c r="D43" s="97">
        <v>450</v>
      </c>
      <c r="E43" s="102" t="s">
        <v>407</v>
      </c>
      <c r="F43" s="97">
        <v>2106</v>
      </c>
      <c r="G43" s="94"/>
    </row>
    <row r="44" spans="1:7" ht="15">
      <c r="A44" s="94"/>
      <c r="B44" s="94"/>
      <c r="C44" s="94"/>
      <c r="D44" s="94"/>
      <c r="E44" s="94"/>
      <c r="F44" s="94"/>
      <c r="G44" s="94"/>
    </row>
    <row r="45" spans="1:7" ht="15">
      <c r="A45" s="94"/>
      <c r="B45" s="94"/>
      <c r="C45" s="94"/>
      <c r="D45" s="94"/>
      <c r="E45" s="94"/>
      <c r="F45" s="94"/>
      <c r="G45" s="94"/>
    </row>
    <row r="46" spans="1:7" ht="15">
      <c r="A46" s="94"/>
      <c r="B46" s="94"/>
      <c r="C46" s="94"/>
      <c r="D46" s="94"/>
      <c r="E46" s="94"/>
      <c r="F46" s="94"/>
      <c r="G46" s="94"/>
    </row>
    <row r="47" spans="1:6" ht="15">
      <c r="A47" s="94"/>
      <c r="B47" s="94"/>
      <c r="C47" s="94"/>
      <c r="D47" s="94"/>
      <c r="E47" s="94"/>
      <c r="F47" s="94"/>
    </row>
    <row r="48" spans="1:6" ht="15">
      <c r="A48" s="94"/>
      <c r="B48" s="94"/>
      <c r="C48" s="94"/>
      <c r="D48" s="94"/>
      <c r="E48" s="94"/>
      <c r="F48" s="94"/>
    </row>
    <row r="49" spans="1:6" ht="15">
      <c r="A49" s="94"/>
      <c r="B49" s="94"/>
      <c r="C49" s="94"/>
      <c r="D49" s="94"/>
      <c r="E49" s="94"/>
      <c r="F49" s="94"/>
    </row>
    <row r="50" spans="1:6" ht="15">
      <c r="A50" s="94"/>
      <c r="B50" s="94"/>
      <c r="C50" s="94"/>
      <c r="D50" s="94"/>
      <c r="E50" s="94"/>
      <c r="F50" s="94"/>
    </row>
    <row r="51" spans="1:6" ht="15">
      <c r="A51" s="94"/>
      <c r="B51" s="94"/>
      <c r="C51" s="94"/>
      <c r="D51" s="94"/>
      <c r="E51" s="94"/>
      <c r="F51" s="94"/>
    </row>
    <row r="52" spans="1:6" ht="15">
      <c r="A52" s="94"/>
      <c r="B52" s="94"/>
      <c r="C52" s="94"/>
      <c r="D52" s="94"/>
      <c r="E52" s="94"/>
      <c r="F52" s="94"/>
    </row>
    <row r="53" spans="1:6" ht="15">
      <c r="A53" s="94"/>
      <c r="B53" s="94"/>
      <c r="C53" s="94"/>
      <c r="D53" s="94"/>
      <c r="E53" s="94"/>
      <c r="F53" s="94"/>
    </row>
    <row r="54" spans="1:6" ht="15">
      <c r="A54" s="94"/>
      <c r="B54" s="94"/>
      <c r="C54" s="94"/>
      <c r="D54" s="94"/>
      <c r="E54" s="94"/>
      <c r="F54" s="94"/>
    </row>
    <row r="55" spans="1:6" ht="15">
      <c r="A55" s="94"/>
      <c r="B55" s="94"/>
      <c r="C55" s="94"/>
      <c r="D55" s="94"/>
      <c r="E55" s="94"/>
      <c r="F55" s="94"/>
    </row>
    <row r="56" spans="1:6" ht="15">
      <c r="A56" s="94"/>
      <c r="B56" s="94"/>
      <c r="C56" s="94"/>
      <c r="D56" s="94"/>
      <c r="E56" s="94"/>
      <c r="F56" s="94"/>
    </row>
    <row r="57" spans="1:6" ht="15">
      <c r="A57" s="94"/>
      <c r="B57" s="94"/>
      <c r="C57" s="94"/>
      <c r="D57" s="94"/>
      <c r="E57" s="94"/>
      <c r="F57" s="94"/>
    </row>
    <row r="58" spans="1:6" ht="15">
      <c r="A58" s="94"/>
      <c r="B58" s="94"/>
      <c r="C58" s="94"/>
      <c r="D58" s="94"/>
      <c r="E58" s="94"/>
      <c r="F58" s="94"/>
    </row>
    <row r="59" spans="1:6" ht="15">
      <c r="A59" s="94"/>
      <c r="B59" s="94"/>
      <c r="C59" s="94"/>
      <c r="D59" s="94"/>
      <c r="E59" s="94"/>
      <c r="F59" s="94"/>
    </row>
    <row r="60" spans="1:6" ht="15">
      <c r="A60" s="94"/>
      <c r="B60" s="94"/>
      <c r="C60" s="94"/>
      <c r="D60" s="94"/>
      <c r="E60" s="94"/>
      <c r="F60" s="94"/>
    </row>
    <row r="61" spans="1:6" ht="15">
      <c r="A61" s="94"/>
      <c r="B61" s="94"/>
      <c r="C61" s="94"/>
      <c r="D61" s="94"/>
      <c r="E61" s="94"/>
      <c r="F61" s="94"/>
    </row>
    <row r="62" spans="1:6" ht="15">
      <c r="A62" s="94"/>
      <c r="B62" s="94"/>
      <c r="C62" s="94"/>
      <c r="D62" s="94"/>
      <c r="E62" s="94"/>
      <c r="F62" s="94"/>
    </row>
    <row r="63" spans="1:6" ht="15">
      <c r="A63" s="94"/>
      <c r="B63" s="94"/>
      <c r="C63" s="94"/>
      <c r="D63" s="94"/>
      <c r="E63" s="94"/>
      <c r="F63" s="94"/>
    </row>
    <row r="64" spans="1:6" ht="15">
      <c r="A64" s="94"/>
      <c r="B64" s="94"/>
      <c r="C64" s="94"/>
      <c r="D64" s="94"/>
      <c r="E64" s="94"/>
      <c r="F64" s="94"/>
    </row>
    <row r="65" spans="1:6" ht="15">
      <c r="A65" s="94"/>
      <c r="B65" s="94"/>
      <c r="C65" s="94"/>
      <c r="D65" s="94"/>
      <c r="E65" s="94"/>
      <c r="F65" s="94"/>
    </row>
    <row r="66" spans="1:6" ht="15">
      <c r="A66" s="94"/>
      <c r="B66" s="94"/>
      <c r="C66" s="94"/>
      <c r="D66" s="94"/>
      <c r="E66" s="94"/>
      <c r="F66" s="94"/>
    </row>
    <row r="67" spans="1:6" ht="15">
      <c r="A67" s="94"/>
      <c r="B67" s="94"/>
      <c r="C67" s="94"/>
      <c r="D67" s="94"/>
      <c r="E67" s="94"/>
      <c r="F67" s="94"/>
    </row>
    <row r="68" spans="1:6" ht="15">
      <c r="A68" s="94"/>
      <c r="B68" s="94"/>
      <c r="C68" s="94"/>
      <c r="D68" s="94"/>
      <c r="E68" s="94"/>
      <c r="F68" s="94"/>
    </row>
    <row r="69" spans="1:6" ht="15">
      <c r="A69" s="94"/>
      <c r="B69" s="94"/>
      <c r="C69" s="94"/>
      <c r="D69" s="94"/>
      <c r="E69" s="94"/>
      <c r="F69" s="94"/>
    </row>
    <row r="70" spans="1:6" ht="15">
      <c r="A70" s="94"/>
      <c r="B70" s="94"/>
      <c r="C70" s="94"/>
      <c r="D70" s="94"/>
      <c r="E70" s="94"/>
      <c r="F70" s="94"/>
    </row>
    <row r="71" spans="1:6" ht="15">
      <c r="A71" s="94"/>
      <c r="B71" s="94"/>
      <c r="C71" s="94"/>
      <c r="D71" s="94"/>
      <c r="E71" s="94"/>
      <c r="F71" s="94"/>
    </row>
    <row r="72" spans="1:6" ht="15">
      <c r="A72" s="94"/>
      <c r="B72" s="94"/>
      <c r="C72" s="94"/>
      <c r="D72" s="94"/>
      <c r="E72" s="94"/>
      <c r="F72" s="94"/>
    </row>
    <row r="73" spans="1:6" ht="15">
      <c r="A73" s="94"/>
      <c r="B73" s="94"/>
      <c r="C73" s="94"/>
      <c r="D73" s="94"/>
      <c r="E73" s="94"/>
      <c r="F73" s="94"/>
    </row>
    <row r="74" spans="1:6" ht="15">
      <c r="A74" s="94"/>
      <c r="B74" s="94"/>
      <c r="C74" s="94"/>
      <c r="D74" s="94"/>
      <c r="E74" s="94"/>
      <c r="F74" s="94"/>
    </row>
    <row r="75" spans="1:6" ht="15">
      <c r="A75" s="94"/>
      <c r="B75" s="94"/>
      <c r="C75" s="94"/>
      <c r="D75" s="94"/>
      <c r="E75" s="94"/>
      <c r="F75" s="94"/>
    </row>
    <row r="76" spans="1:6" ht="15">
      <c r="A76" s="94"/>
      <c r="B76" s="94"/>
      <c r="C76" s="94"/>
      <c r="D76" s="94"/>
      <c r="E76" s="94"/>
      <c r="F76" s="94"/>
    </row>
    <row r="77" spans="1:6" ht="15">
      <c r="A77" s="94"/>
      <c r="B77" s="94"/>
      <c r="C77" s="94"/>
      <c r="D77" s="94"/>
      <c r="E77" s="94"/>
      <c r="F77" s="94"/>
    </row>
    <row r="78" spans="1:6" ht="15">
      <c r="A78" s="94"/>
      <c r="B78" s="94"/>
      <c r="C78" s="94"/>
      <c r="D78" s="94"/>
      <c r="E78" s="94"/>
      <c r="F78" s="94"/>
    </row>
    <row r="79" spans="1:6" ht="15">
      <c r="A79" s="94"/>
      <c r="B79" s="94"/>
      <c r="C79" s="94"/>
      <c r="D79" s="94"/>
      <c r="E79" s="94"/>
      <c r="F79" s="94"/>
    </row>
    <row r="80" spans="1:6" ht="15">
      <c r="A80" s="94"/>
      <c r="B80" s="94"/>
      <c r="C80" s="94"/>
      <c r="D80" s="94"/>
      <c r="E80" s="94"/>
      <c r="F80" s="94"/>
    </row>
    <row r="81" spans="1:6" ht="15">
      <c r="A81" s="94"/>
      <c r="B81" s="94"/>
      <c r="C81" s="94"/>
      <c r="D81" s="94"/>
      <c r="E81" s="94"/>
      <c r="F81" s="94"/>
    </row>
    <row r="82" spans="1:6" ht="15">
      <c r="A82" s="94"/>
      <c r="B82" s="94"/>
      <c r="C82" s="94"/>
      <c r="D82" s="94"/>
      <c r="E82" s="94"/>
      <c r="F82" s="94"/>
    </row>
    <row r="83" spans="1:6" ht="15">
      <c r="A83" s="94"/>
      <c r="B83" s="94"/>
      <c r="C83" s="94"/>
      <c r="D83" s="94"/>
      <c r="E83" s="94"/>
      <c r="F83" s="94"/>
    </row>
    <row r="84" spans="1:6" ht="15">
      <c r="A84" s="94"/>
      <c r="B84" s="94"/>
      <c r="C84" s="94"/>
      <c r="D84" s="94"/>
      <c r="E84" s="94"/>
      <c r="F84" s="94"/>
    </row>
    <row r="85" spans="1:6" ht="15">
      <c r="A85" s="94"/>
      <c r="B85" s="94"/>
      <c r="C85" s="94"/>
      <c r="D85" s="94"/>
      <c r="E85" s="94"/>
      <c r="F85" s="94"/>
    </row>
    <row r="86" spans="1:6" ht="15">
      <c r="A86" s="94"/>
      <c r="B86" s="94"/>
      <c r="C86" s="94"/>
      <c r="D86" s="94"/>
      <c r="E86" s="94"/>
      <c r="F86" s="94"/>
    </row>
    <row r="87" spans="1:6" ht="15">
      <c r="A87" s="94"/>
      <c r="B87" s="94"/>
      <c r="C87" s="94"/>
      <c r="D87" s="94"/>
      <c r="E87" s="94"/>
      <c r="F87" s="94"/>
    </row>
    <row r="88" spans="1:6" ht="15">
      <c r="A88" s="94"/>
      <c r="B88" s="94"/>
      <c r="C88" s="94"/>
      <c r="D88" s="94"/>
      <c r="E88" s="94"/>
      <c r="F88" s="94"/>
    </row>
    <row r="89" spans="1:6" ht="15">
      <c r="A89" s="94"/>
      <c r="B89" s="94"/>
      <c r="C89" s="94"/>
      <c r="D89" s="94"/>
      <c r="E89" s="94"/>
      <c r="F89" s="94"/>
    </row>
    <row r="90" spans="1:6" ht="15">
      <c r="A90" s="94"/>
      <c r="B90" s="94"/>
      <c r="C90" s="94"/>
      <c r="D90" s="94"/>
      <c r="E90" s="94"/>
      <c r="F90" s="94"/>
    </row>
    <row r="91" spans="1:6" ht="15">
      <c r="A91" s="94"/>
      <c r="B91" s="94"/>
      <c r="C91" s="94"/>
      <c r="D91" s="94"/>
      <c r="E91" s="94"/>
      <c r="F91" s="94"/>
    </row>
    <row r="92" spans="1:6" ht="15">
      <c r="A92" s="94"/>
      <c r="B92" s="94"/>
      <c r="C92" s="94"/>
      <c r="D92" s="94"/>
      <c r="E92" s="94"/>
      <c r="F92" s="94"/>
    </row>
    <row r="93" spans="1:6" ht="15">
      <c r="A93" s="94"/>
      <c r="B93" s="94"/>
      <c r="C93" s="94"/>
      <c r="D93" s="94"/>
      <c r="E93" s="94"/>
      <c r="F93" s="94"/>
    </row>
    <row r="94" spans="1:6" ht="15">
      <c r="A94" s="94"/>
      <c r="B94" s="94"/>
      <c r="C94" s="94"/>
      <c r="D94" s="94"/>
      <c r="E94" s="94"/>
      <c r="F94" s="94"/>
    </row>
    <row r="95" spans="1:6" ht="15">
      <c r="A95" s="94"/>
      <c r="B95" s="94"/>
      <c r="C95" s="94"/>
      <c r="D95" s="94"/>
      <c r="E95" s="94"/>
      <c r="F95" s="94"/>
    </row>
    <row r="96" spans="1:6" ht="15">
      <c r="A96" s="94"/>
      <c r="B96" s="94"/>
      <c r="C96" s="94"/>
      <c r="D96" s="94"/>
      <c r="E96" s="94"/>
      <c r="F96" s="94"/>
    </row>
    <row r="97" spans="1:6" ht="15">
      <c r="A97" s="94"/>
      <c r="B97" s="94"/>
      <c r="C97" s="94"/>
      <c r="D97" s="94"/>
      <c r="E97" s="94"/>
      <c r="F97" s="94"/>
    </row>
    <row r="98" spans="1:6" ht="15">
      <c r="A98" s="94"/>
      <c r="B98" s="94"/>
      <c r="C98" s="94"/>
      <c r="D98" s="94"/>
      <c r="E98" s="94"/>
      <c r="F98" s="94"/>
    </row>
    <row r="99" spans="1:6" ht="15">
      <c r="A99" s="94"/>
      <c r="B99" s="94"/>
      <c r="C99" s="94"/>
      <c r="D99" s="94"/>
      <c r="E99" s="94"/>
      <c r="F99" s="94"/>
    </row>
    <row r="100" spans="1:6" ht="15">
      <c r="A100" s="94"/>
      <c r="B100" s="94"/>
      <c r="C100" s="94"/>
      <c r="D100" s="94"/>
      <c r="E100" s="94"/>
      <c r="F100" s="94"/>
    </row>
    <row r="101" spans="1:6" ht="15">
      <c r="A101" s="94"/>
      <c r="B101" s="94"/>
      <c r="C101" s="94"/>
      <c r="D101" s="94"/>
      <c r="E101" s="94"/>
      <c r="F101" s="94"/>
    </row>
    <row r="102" spans="1:6" ht="15">
      <c r="A102" s="94"/>
      <c r="B102" s="94"/>
      <c r="C102" s="94"/>
      <c r="D102" s="94"/>
      <c r="E102" s="94"/>
      <c r="F102" s="94"/>
    </row>
    <row r="103" spans="1:6" ht="15">
      <c r="A103" s="94"/>
      <c r="B103" s="94"/>
      <c r="C103" s="94"/>
      <c r="D103" s="94"/>
      <c r="E103" s="94"/>
      <c r="F103" s="94"/>
    </row>
    <row r="104" spans="1:6" ht="15">
      <c r="A104" s="94"/>
      <c r="B104" s="94"/>
      <c r="C104" s="94"/>
      <c r="D104" s="94"/>
      <c r="E104" s="94"/>
      <c r="F104" s="94"/>
    </row>
    <row r="105" spans="1:6" ht="15">
      <c r="A105" s="94"/>
      <c r="B105" s="94"/>
      <c r="C105" s="94"/>
      <c r="D105" s="94"/>
      <c r="E105" s="94"/>
      <c r="F105" s="94"/>
    </row>
    <row r="106" spans="1:6" ht="15">
      <c r="A106" s="94"/>
      <c r="B106" s="94"/>
      <c r="C106" s="94"/>
      <c r="D106" s="94"/>
      <c r="E106" s="94"/>
      <c r="F106" s="94"/>
    </row>
    <row r="107" spans="1:6" ht="15">
      <c r="A107" s="94"/>
      <c r="B107" s="94"/>
      <c r="C107" s="94"/>
      <c r="D107" s="94"/>
      <c r="E107" s="94"/>
      <c r="F107" s="94"/>
    </row>
    <row r="108" spans="1:6" ht="15">
      <c r="A108" s="94"/>
      <c r="B108" s="94"/>
      <c r="C108" s="94"/>
      <c r="D108" s="94"/>
      <c r="E108" s="94"/>
      <c r="F108" s="94"/>
    </row>
    <row r="109" spans="1:6" ht="15">
      <c r="A109" s="94"/>
      <c r="B109" s="94"/>
      <c r="C109" s="94"/>
      <c r="D109" s="94"/>
      <c r="E109" s="94"/>
      <c r="F109" s="94"/>
    </row>
    <row r="110" spans="1:6" ht="15">
      <c r="A110" s="94"/>
      <c r="B110" s="94"/>
      <c r="C110" s="94"/>
      <c r="D110" s="94"/>
      <c r="E110" s="94"/>
      <c r="F110" s="94"/>
    </row>
    <row r="111" spans="1:6" ht="15">
      <c r="A111" s="94"/>
      <c r="B111" s="94"/>
      <c r="C111" s="94"/>
      <c r="D111" s="94"/>
      <c r="E111" s="94"/>
      <c r="F111" s="94"/>
    </row>
    <row r="112" spans="1:6" ht="15">
      <c r="A112" s="94"/>
      <c r="B112" s="94"/>
      <c r="C112" s="94"/>
      <c r="D112" s="94"/>
      <c r="E112" s="94"/>
      <c r="F112" s="94"/>
    </row>
    <row r="113" spans="1:6" ht="15">
      <c r="A113" s="94"/>
      <c r="B113" s="94"/>
      <c r="C113" s="94"/>
      <c r="D113" s="94"/>
      <c r="E113" s="94"/>
      <c r="F113" s="94"/>
    </row>
    <row r="114" spans="1:6" ht="15">
      <c r="A114" s="94"/>
      <c r="B114" s="94"/>
      <c r="C114" s="94"/>
      <c r="D114" s="94"/>
      <c r="E114" s="94"/>
      <c r="F114" s="94"/>
    </row>
    <row r="115" spans="1:6" ht="15">
      <c r="A115" s="94"/>
      <c r="B115" s="94"/>
      <c r="C115" s="94"/>
      <c r="D115" s="94"/>
      <c r="E115" s="94"/>
      <c r="F115" s="94"/>
    </row>
    <row r="116" spans="1:6" ht="15">
      <c r="A116" s="94"/>
      <c r="B116" s="94"/>
      <c r="C116" s="94"/>
      <c r="D116" s="94"/>
      <c r="E116" s="94"/>
      <c r="F116" s="94"/>
    </row>
    <row r="117" spans="1:6" ht="15">
      <c r="A117" s="94"/>
      <c r="B117" s="94"/>
      <c r="C117" s="94"/>
      <c r="D117" s="94"/>
      <c r="E117" s="94"/>
      <c r="F117" s="94"/>
    </row>
    <row r="118" spans="1:6" ht="15">
      <c r="A118" s="94"/>
      <c r="B118" s="94"/>
      <c r="C118" s="94"/>
      <c r="D118" s="94"/>
      <c r="E118" s="94"/>
      <c r="F118" s="94"/>
    </row>
    <row r="119" spans="1:6" ht="15">
      <c r="A119" s="94"/>
      <c r="B119" s="94"/>
      <c r="C119" s="94"/>
      <c r="D119" s="94"/>
      <c r="E119" s="94"/>
      <c r="F119" s="94"/>
    </row>
    <row r="120" spans="1:6" ht="15">
      <c r="A120" s="94"/>
      <c r="B120" s="94"/>
      <c r="C120" s="94"/>
      <c r="D120" s="94"/>
      <c r="E120" s="94"/>
      <c r="F120" s="94"/>
    </row>
    <row r="121" spans="1:6" ht="15">
      <c r="A121" s="94"/>
      <c r="B121" s="94"/>
      <c r="C121" s="94"/>
      <c r="D121" s="94"/>
      <c r="E121" s="94"/>
      <c r="F121" s="94"/>
    </row>
    <row r="122" spans="1:6" ht="15">
      <c r="A122" s="94"/>
      <c r="B122" s="94"/>
      <c r="C122" s="94"/>
      <c r="D122" s="94"/>
      <c r="E122" s="94"/>
      <c r="F122" s="94"/>
    </row>
    <row r="123" spans="1:6" ht="15">
      <c r="A123" s="94"/>
      <c r="B123" s="94"/>
      <c r="C123" s="94"/>
      <c r="D123" s="94"/>
      <c r="E123" s="94"/>
      <c r="F123" s="94"/>
    </row>
    <row r="124" spans="1:6" ht="15">
      <c r="A124" s="94"/>
      <c r="B124" s="94"/>
      <c r="C124" s="94"/>
      <c r="D124" s="94"/>
      <c r="E124" s="94"/>
      <c r="F124" s="94"/>
    </row>
    <row r="125" spans="1:6" ht="15">
      <c r="A125" s="94"/>
      <c r="B125" s="94"/>
      <c r="C125" s="94"/>
      <c r="D125" s="94"/>
      <c r="E125" s="94"/>
      <c r="F125" s="94"/>
    </row>
  </sheetData>
  <mergeCells count="14">
    <mergeCell ref="A1:F1"/>
    <mergeCell ref="A2:F2"/>
    <mergeCell ref="A3:F3"/>
    <mergeCell ref="A4:A5"/>
    <mergeCell ref="B4:D4"/>
    <mergeCell ref="F4:F5"/>
    <mergeCell ref="A6:F6"/>
    <mergeCell ref="E7:E15"/>
    <mergeCell ref="A16:F16"/>
    <mergeCell ref="E17:E21"/>
    <mergeCell ref="A22:F22"/>
    <mergeCell ref="E23:E29"/>
    <mergeCell ref="A30:F30"/>
    <mergeCell ref="A35:F35"/>
  </mergeCells>
  <hyperlinks>
    <hyperlink ref="A2" r:id="rId1" display="www.ekb.metall-zavod.ru"/>
    <hyperlink ref="A3" r:id="rId2" display="www.ekb.metall-zavod.ru/contact.aspx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94"/>
  <sheetViews>
    <sheetView tabSelected="1" workbookViewId="0" topLeftCell="A1">
      <selection activeCell="K36" sqref="K36"/>
    </sheetView>
  </sheetViews>
  <sheetFormatPr defaultColWidth="9.140625" defaultRowHeight="15"/>
  <cols>
    <col min="1" max="1" width="11.8515625" style="262" customWidth="1"/>
    <col min="2" max="2" width="45.7109375" style="262" customWidth="1"/>
    <col min="3" max="3" width="9.00390625" style="258" customWidth="1"/>
    <col min="4" max="4" width="10.00390625" style="258" customWidth="1"/>
    <col min="5" max="6" width="7.421875" style="259" customWidth="1"/>
    <col min="7" max="7" width="9.57421875" style="260" customWidth="1"/>
    <col min="8" max="8" width="9.57421875" style="259" customWidth="1"/>
    <col min="9" max="9" width="8.28125" style="261" customWidth="1"/>
    <col min="10" max="10" width="13.8515625" style="182" customWidth="1"/>
    <col min="11" max="12" width="9.140625" style="182" customWidth="1"/>
    <col min="13" max="14" width="12.28125" style="182" customWidth="1"/>
    <col min="15" max="15" width="9.7109375" style="182" customWidth="1"/>
    <col min="16" max="17" width="9.140625" style="182" customWidth="1"/>
    <col min="18" max="22" width="10.7109375" style="182" customWidth="1"/>
    <col min="23" max="29" width="9.140625" style="182" customWidth="1"/>
    <col min="30" max="16384" width="9.140625" style="182" customWidth="1"/>
  </cols>
  <sheetData>
    <row r="1" spans="1:27" ht="29.25" customHeight="1" thickBot="1">
      <c r="A1" s="174" t="e">
        <f>'[1]зона-МСК'!A1</f>
        <v>#REF!</v>
      </c>
      <c r="B1" s="174" t="e">
        <f>'[1]зона-МСК'!B1</f>
        <v>#REF!</v>
      </c>
      <c r="C1" s="175"/>
      <c r="D1" s="175"/>
      <c r="E1" s="175"/>
      <c r="F1" s="175"/>
      <c r="G1" s="175"/>
      <c r="H1" s="176"/>
      <c r="I1" s="177"/>
      <c r="J1" s="178" t="s">
        <v>408</v>
      </c>
      <c r="K1" s="179"/>
      <c r="L1" s="180">
        <v>3</v>
      </c>
      <c r="M1" s="181" t="s">
        <v>409</v>
      </c>
      <c r="S1" s="183"/>
      <c r="T1" s="183"/>
      <c r="U1" s="183"/>
      <c r="V1" s="183"/>
      <c r="W1" s="178" t="s">
        <v>410</v>
      </c>
      <c r="X1" s="179"/>
      <c r="Y1" s="180">
        <v>3</v>
      </c>
      <c r="Z1" s="184" t="s">
        <v>409</v>
      </c>
      <c r="AA1" s="185"/>
    </row>
    <row r="2" spans="1:29" ht="87.75" customHeight="1">
      <c r="A2" s="174" t="str">
        <f>'[1]зона-МСК'!A2</f>
        <v>код в 1С</v>
      </c>
      <c r="B2" s="174" t="str">
        <f>'[1]зона-МСК'!B2</f>
        <v>Наименование артикула</v>
      </c>
      <c r="C2" s="186" t="s">
        <v>411</v>
      </c>
      <c r="D2" s="187" t="s">
        <v>412</v>
      </c>
      <c r="E2" s="187" t="s">
        <v>413</v>
      </c>
      <c r="F2" s="188" t="s">
        <v>414</v>
      </c>
      <c r="G2" s="188" t="s">
        <v>415</v>
      </c>
      <c r="H2" s="189" t="s">
        <v>416</v>
      </c>
      <c r="I2" s="190" t="s">
        <v>417</v>
      </c>
      <c r="J2" s="191" t="s">
        <v>418</v>
      </c>
      <c r="K2" s="191" t="s">
        <v>419</v>
      </c>
      <c r="L2" s="192" t="s">
        <v>420</v>
      </c>
      <c r="M2" s="193" t="s">
        <v>421</v>
      </c>
      <c r="N2" s="194" t="s">
        <v>418</v>
      </c>
      <c r="O2" s="195" t="s">
        <v>422</v>
      </c>
      <c r="P2" s="195" t="s">
        <v>423</v>
      </c>
      <c r="Q2" s="195" t="s">
        <v>423</v>
      </c>
      <c r="R2" s="195" t="s">
        <v>423</v>
      </c>
      <c r="S2" s="196" t="s">
        <v>424</v>
      </c>
      <c r="T2" s="196" t="s">
        <v>425</v>
      </c>
      <c r="U2" s="196" t="s">
        <v>426</v>
      </c>
      <c r="V2" s="196" t="s">
        <v>427</v>
      </c>
      <c r="W2" s="197" t="s">
        <v>428</v>
      </c>
      <c r="X2" s="197" t="s">
        <v>429</v>
      </c>
      <c r="Y2" s="198" t="s">
        <v>430</v>
      </c>
      <c r="Z2" s="197" t="s">
        <v>431</v>
      </c>
      <c r="AA2" s="197" t="s">
        <v>432</v>
      </c>
      <c r="AB2" s="197" t="s">
        <v>433</v>
      </c>
      <c r="AC2" s="198" t="s">
        <v>434</v>
      </c>
    </row>
    <row r="3" spans="1:15" s="210" customFormat="1" ht="15.75" customHeight="1" thickBot="1">
      <c r="A3" s="199" t="str">
        <f>'[1]зона-МСК'!A3</f>
        <v>КОНТУР</v>
      </c>
      <c r="B3" s="199"/>
      <c r="C3" s="200" t="e">
        <f>'[1]расчет '!BG3</f>
        <v>#REF!</v>
      </c>
      <c r="D3" s="201" t="e">
        <f>'[1]расчет '!BH3</f>
        <v>#REF!</v>
      </c>
      <c r="E3" s="202">
        <f>'[1]расчет '!BJ3</f>
        <v>38.5</v>
      </c>
      <c r="F3" s="203">
        <f>'[1]расчет '!BK3</f>
        <v>35</v>
      </c>
      <c r="G3" s="204">
        <f>'[1]расчет '!BL3</f>
        <v>27</v>
      </c>
      <c r="H3" s="205"/>
      <c r="I3" s="206" t="e">
        <f>'[1]расчет '!CO3</f>
        <v>#REF!</v>
      </c>
      <c r="J3" s="207"/>
      <c r="K3" s="208"/>
      <c r="L3" s="209"/>
      <c r="M3" s="208"/>
      <c r="O3" s="211" t="s">
        <v>435</v>
      </c>
    </row>
    <row r="4" spans="1:22" s="219" customFormat="1" ht="15.75" customHeight="1" thickBot="1">
      <c r="A4" s="212" t="str">
        <f>'[1]зона-МСК'!A4</f>
        <v>Шкафы бухгалтерские КБС</v>
      </c>
      <c r="B4" s="212" t="e">
        <f>'[1]зона-МСК'!B4</f>
        <v>#REF!</v>
      </c>
      <c r="C4" s="200"/>
      <c r="D4" s="201"/>
      <c r="E4" s="201"/>
      <c r="F4" s="213"/>
      <c r="G4" s="214"/>
      <c r="H4" s="205"/>
      <c r="I4" s="215"/>
      <c r="J4" s="216"/>
      <c r="K4" s="217"/>
      <c r="L4" s="218">
        <f>'[1]расчет '!CR4</f>
        <v>0.2</v>
      </c>
      <c r="M4" s="181" t="str">
        <f>'[1]расчет '!CS4</f>
        <v>заполняется самостоятельно</v>
      </c>
      <c r="N4" s="219" t="s">
        <v>436</v>
      </c>
      <c r="O4" s="219" t="s">
        <v>437</v>
      </c>
      <c r="P4" s="219" t="s">
        <v>438</v>
      </c>
      <c r="Q4" s="219" t="s">
        <v>439</v>
      </c>
      <c r="R4" s="219" t="s">
        <v>440</v>
      </c>
      <c r="T4" s="220" t="s">
        <v>441</v>
      </c>
      <c r="U4" s="220" t="s">
        <v>442</v>
      </c>
      <c r="V4" s="220" t="s">
        <v>443</v>
      </c>
    </row>
    <row r="5" spans="1:29" s="226" customFormat="1" ht="15.75" customHeight="1" thickBot="1">
      <c r="A5" s="174">
        <f>'[1]зона-МСК'!A5</f>
        <v>20000119359</v>
      </c>
      <c r="B5" s="174" t="str">
        <f>'[1]зона-МСК'!B5</f>
        <v>Шкаф бухгалтерский КБС 01</v>
      </c>
      <c r="C5" s="200">
        <f>'[1]расчет '!BG5</f>
        <v>2029.1500791666665</v>
      </c>
      <c r="D5" s="201">
        <f>'[1]расчет '!BH5</f>
        <v>2029.1500791666665</v>
      </c>
      <c r="E5" s="201">
        <f>'[1]расчет '!BJ5</f>
        <v>2005.5274328833336</v>
      </c>
      <c r="F5" s="213">
        <f>'[1]расчет '!BK5</f>
        <v>2038.6766466500003</v>
      </c>
      <c r="G5" s="214">
        <f>'[1]расчет '!BL5</f>
        <v>2088.4004673000004</v>
      </c>
      <c r="H5" s="205">
        <f>'[1]расчет '!BM5</f>
        <v>2817.683170166667</v>
      </c>
      <c r="I5" s="215">
        <f>'[1]расчет '!CO5</f>
        <v>3314.921376666667</v>
      </c>
      <c r="J5" s="216"/>
      <c r="K5" s="217"/>
      <c r="L5" s="221" t="e">
        <f>'[1]расчет '!CR5</f>
        <v>#REF!</v>
      </c>
      <c r="M5" s="181" t="e">
        <f>'[1]расчет '!CS5</f>
        <v>#REF!</v>
      </c>
      <c r="N5" s="222"/>
      <c r="O5" s="223"/>
      <c r="P5" s="223"/>
      <c r="Q5" s="223"/>
      <c r="R5" s="223"/>
      <c r="S5" s="223"/>
      <c r="T5" s="224">
        <f>S5*1.05</f>
        <v>0</v>
      </c>
      <c r="U5" s="224">
        <f>S5*1.1</f>
        <v>0</v>
      </c>
      <c r="V5" s="224">
        <f>S5*1.15</f>
        <v>0</v>
      </c>
      <c r="W5" s="225"/>
      <c r="X5" s="225"/>
      <c r="Y5" s="225"/>
      <c r="Z5" s="225"/>
      <c r="AA5" s="225"/>
      <c r="AB5" s="225"/>
      <c r="AC5" s="225"/>
    </row>
    <row r="6" spans="1:29" ht="15.75" customHeight="1" thickBot="1">
      <c r="A6" s="174">
        <f>'[1]зона-МСК'!A6</f>
        <v>20000112617</v>
      </c>
      <c r="B6" s="174" t="str">
        <f>'[1]зона-МСК'!B6</f>
        <v>Шкаф бухгалтерский КБС 02</v>
      </c>
      <c r="C6" s="200">
        <f>'[1]расчет '!BG6</f>
        <v>2394.097394444445</v>
      </c>
      <c r="D6" s="201">
        <f>'[1]расчет '!BH6</f>
        <v>2394.097394444445</v>
      </c>
      <c r="E6" s="201">
        <f>'[1]расчет '!BJ6</f>
        <v>2430.4460028000008</v>
      </c>
      <c r="F6" s="213">
        <f>'[1]расчет '!BK6</f>
        <v>2568.764068000001</v>
      </c>
      <c r="G6" s="214">
        <f>'[1]расчет '!BL6</f>
        <v>2884.919645600001</v>
      </c>
      <c r="H6" s="205">
        <f>'[1]расчет '!BM6</f>
        <v>3359.153012000001</v>
      </c>
      <c r="I6" s="215">
        <f>'[1]расчет '!CO6</f>
        <v>3951.9447200000013</v>
      </c>
      <c r="J6" s="216"/>
      <c r="K6" s="217"/>
      <c r="L6" s="221">
        <f>'[1]расчет '!CR6</f>
        <v>2745</v>
      </c>
      <c r="M6" s="181">
        <f>'[1]расчет '!CS6</f>
        <v>2745</v>
      </c>
      <c r="N6" s="227"/>
      <c r="O6" s="228">
        <v>2048</v>
      </c>
      <c r="P6" s="228"/>
      <c r="Q6" s="228"/>
      <c r="R6" s="228"/>
      <c r="S6" s="228">
        <v>2929</v>
      </c>
      <c r="T6" s="224">
        <f aca="true" t="shared" si="0" ref="T6:T69">S6*1.05</f>
        <v>3075.4500000000003</v>
      </c>
      <c r="U6" s="224">
        <f aca="true" t="shared" si="1" ref="U6:U93">S6*1.1</f>
        <v>3221.9</v>
      </c>
      <c r="V6" s="224">
        <f aca="true" t="shared" si="2" ref="V6:V93">S6*1.15</f>
        <v>3368.35</v>
      </c>
      <c r="W6" s="225"/>
      <c r="X6" s="225"/>
      <c r="Y6" s="225"/>
      <c r="Z6" s="225"/>
      <c r="AA6" s="225"/>
      <c r="AB6" s="225"/>
      <c r="AC6" s="225"/>
    </row>
    <row r="7" spans="1:29" s="231" customFormat="1" ht="15.75" customHeight="1" thickBot="1">
      <c r="A7" s="174">
        <f>'[1]зона-МСК'!A7</f>
        <v>20000112623</v>
      </c>
      <c r="B7" s="174" t="str">
        <f>'[1]зона-МСК'!B7</f>
        <v>Шкаф бухгалтерский КБС 02т</v>
      </c>
      <c r="C7" s="200">
        <f>'[1]расчет '!BG7</f>
        <v>2668.4739444444444</v>
      </c>
      <c r="D7" s="201">
        <f>'[1]расчет '!BH7</f>
        <v>2668.4739444444444</v>
      </c>
      <c r="E7" s="201">
        <f>'[1]расчет '!BJ7</f>
        <v>2700.4325280000003</v>
      </c>
      <c r="F7" s="213">
        <f>'[1]расчет '!BK7</f>
        <v>2854.1156800000003</v>
      </c>
      <c r="G7" s="214">
        <f>'[1]расчет '!BL7</f>
        <v>3205.3914560000003</v>
      </c>
      <c r="H7" s="205">
        <f>'[1]расчет '!BM7</f>
        <v>3732.3051200000004</v>
      </c>
      <c r="I7" s="215">
        <f>'[1]расчет '!CO7</f>
        <v>4390.9472000000005</v>
      </c>
      <c r="J7" s="216"/>
      <c r="K7" s="217"/>
      <c r="L7" s="221">
        <f>'[1]расчет '!CR7</f>
        <v>3195</v>
      </c>
      <c r="M7" s="181">
        <f>'[1]расчет '!CS7</f>
        <v>3195</v>
      </c>
      <c r="N7" s="229"/>
      <c r="O7" s="230">
        <v>2432</v>
      </c>
      <c r="P7" s="230"/>
      <c r="Q7" s="230"/>
      <c r="R7" s="230"/>
      <c r="S7" s="230">
        <v>3478</v>
      </c>
      <c r="T7" s="224">
        <f t="shared" si="0"/>
        <v>3651.9</v>
      </c>
      <c r="U7" s="224">
        <f t="shared" si="1"/>
        <v>3825.8</v>
      </c>
      <c r="V7" s="224">
        <f t="shared" si="2"/>
        <v>3999.7</v>
      </c>
      <c r="W7" s="225"/>
      <c r="X7" s="225"/>
      <c r="Y7" s="225"/>
      <c r="Z7" s="225"/>
      <c r="AA7" s="225"/>
      <c r="AB7" s="225"/>
      <c r="AC7" s="225"/>
    </row>
    <row r="8" spans="1:29" s="234" customFormat="1" ht="15.75" customHeight="1" thickBot="1">
      <c r="A8" s="174">
        <f>'[1]зона-МСК'!A8</f>
        <v>20000112630</v>
      </c>
      <c r="B8" s="174" t="str">
        <f>'[1]зона-МСК'!B8</f>
        <v>Шкаф бухгалтерский КБС 05</v>
      </c>
      <c r="C8" s="200">
        <f>'[1]расчет '!BG8</f>
        <v>7677.453566666667</v>
      </c>
      <c r="D8" s="201">
        <f>'[1]расчет '!BH8</f>
        <v>7677.453566666667</v>
      </c>
      <c r="E8" s="201">
        <f>'[1]расчет '!BJ8</f>
        <v>8002.539309600002</v>
      </c>
      <c r="F8" s="213">
        <f>'[1]расчет '!BK8</f>
        <v>8457.968376</v>
      </c>
      <c r="G8" s="214">
        <f>'[1]расчет '!BL8</f>
        <v>9498.949099200003</v>
      </c>
      <c r="H8" s="205">
        <f>'[1]расчет '!BM8</f>
        <v>11060.420184000002</v>
      </c>
      <c r="I8" s="215">
        <f>'[1]расчет '!CO8</f>
        <v>13012.259040000003</v>
      </c>
      <c r="J8" s="216"/>
      <c r="K8" s="217"/>
      <c r="L8" s="221">
        <f>'[1]расчет '!CR8</f>
        <v>0</v>
      </c>
      <c r="M8" s="181">
        <f>'[1]расчет '!CS8</f>
        <v>0</v>
      </c>
      <c r="N8" s="232"/>
      <c r="O8" s="230">
        <v>6198</v>
      </c>
      <c r="P8" s="233"/>
      <c r="Q8" s="233"/>
      <c r="R8" s="233"/>
      <c r="S8" s="230">
        <v>8863</v>
      </c>
      <c r="T8" s="224">
        <f t="shared" si="0"/>
        <v>9306.15</v>
      </c>
      <c r="U8" s="224">
        <f t="shared" si="1"/>
        <v>9749.300000000001</v>
      </c>
      <c r="V8" s="224">
        <f t="shared" si="2"/>
        <v>10192.449999999999</v>
      </c>
      <c r="W8" s="225"/>
      <c r="X8" s="225"/>
      <c r="Y8" s="225"/>
      <c r="Z8" s="225"/>
      <c r="AA8" s="225"/>
      <c r="AB8" s="225"/>
      <c r="AC8" s="225"/>
    </row>
    <row r="9" spans="1:29" s="237" customFormat="1" ht="15.75" customHeight="1" thickBot="1">
      <c r="A9" s="174">
        <f>'[1]зона-МСК'!A9</f>
        <v>20000112631</v>
      </c>
      <c r="B9" s="174" t="str">
        <f>'[1]зона-МСК'!B9</f>
        <v>Шкаф бухгалтерский КБС 06</v>
      </c>
      <c r="C9" s="200">
        <f>'[1]расчет '!BG9</f>
        <v>9221.619266666665</v>
      </c>
      <c r="D9" s="201">
        <f>'[1]расчет '!BH9</f>
        <v>9221.619266666665</v>
      </c>
      <c r="E9" s="201">
        <f>'[1]расчет '!BJ9</f>
        <v>9521.9983584</v>
      </c>
      <c r="F9" s="213">
        <f>'[1]расчет '!BK9</f>
        <v>10063.900704</v>
      </c>
      <c r="G9" s="214">
        <f>'[1]расчет '!BL9</f>
        <v>11302.5346368</v>
      </c>
      <c r="H9" s="205">
        <f>'[1]расчет '!BM9</f>
        <v>13160.485535999998</v>
      </c>
      <c r="I9" s="215">
        <f>'[1]расчет '!CO9</f>
        <v>15482.924159999999</v>
      </c>
      <c r="J9" s="216"/>
      <c r="K9" s="217"/>
      <c r="L9" s="221">
        <f>'[1]расчет '!CR9</f>
        <v>0</v>
      </c>
      <c r="M9" s="181">
        <f>'[1]расчет '!CS9</f>
        <v>0</v>
      </c>
      <c r="N9" s="235"/>
      <c r="O9" s="230">
        <v>7560</v>
      </c>
      <c r="P9" s="236"/>
      <c r="Q9" s="236"/>
      <c r="R9" s="236"/>
      <c r="S9" s="230">
        <v>10811</v>
      </c>
      <c r="T9" s="224">
        <f t="shared" si="0"/>
        <v>11351.550000000001</v>
      </c>
      <c r="U9" s="224">
        <f t="shared" si="1"/>
        <v>11892.1</v>
      </c>
      <c r="V9" s="224">
        <f t="shared" si="2"/>
        <v>12432.65</v>
      </c>
      <c r="W9" s="225"/>
      <c r="X9" s="225"/>
      <c r="Y9" s="225"/>
      <c r="Z9" s="225"/>
      <c r="AA9" s="225"/>
      <c r="AB9" s="225"/>
      <c r="AC9" s="225"/>
    </row>
    <row r="10" spans="1:29" s="237" customFormat="1" ht="15.75" customHeight="1" thickBot="1">
      <c r="A10" s="174">
        <f>'[1]зона-МСК'!A10</f>
        <v>20000112632</v>
      </c>
      <c r="B10" s="174" t="str">
        <f>'[1]зона-МСК'!B10</f>
        <v>Шкаф бухгалтерский КБС 09</v>
      </c>
      <c r="C10" s="200">
        <f>'[1]расчет '!BG10</f>
        <v>6497.723435714286</v>
      </c>
      <c r="D10" s="201">
        <f>'[1]расчет '!BH10</f>
        <v>6497.723435714285</v>
      </c>
      <c r="E10" s="201">
        <f>'[1]расчет '!BJ10</f>
        <v>6777.695575028571</v>
      </c>
      <c r="F10" s="213">
        <f>'[1]расчет '!BK10</f>
        <v>7163.418087428571</v>
      </c>
      <c r="G10" s="214">
        <f>'[1]расчет '!BL10</f>
        <v>8045.069544342856</v>
      </c>
      <c r="H10" s="205">
        <f>'[1]расчет '!BM10</f>
        <v>9367.546729714284</v>
      </c>
      <c r="I10" s="215">
        <f>'[1]расчет '!CO10</f>
        <v>11020.64321142857</v>
      </c>
      <c r="J10" s="216"/>
      <c r="K10" s="217"/>
      <c r="L10" s="221">
        <f>'[1]расчет '!CR10</f>
        <v>0</v>
      </c>
      <c r="M10" s="181">
        <f>'[1]расчет '!CS10</f>
        <v>0</v>
      </c>
      <c r="N10" s="235"/>
      <c r="O10" s="230">
        <v>5227</v>
      </c>
      <c r="P10" s="236"/>
      <c r="Q10" s="236"/>
      <c r="R10" s="236"/>
      <c r="S10" s="230">
        <v>7475</v>
      </c>
      <c r="T10" s="224">
        <f t="shared" si="0"/>
        <v>7848.75</v>
      </c>
      <c r="U10" s="224">
        <f t="shared" si="1"/>
        <v>8222.5</v>
      </c>
      <c r="V10" s="224">
        <f t="shared" si="2"/>
        <v>8596.25</v>
      </c>
      <c r="W10" s="225"/>
      <c r="X10" s="225"/>
      <c r="Y10" s="225"/>
      <c r="Z10" s="225"/>
      <c r="AA10" s="225"/>
      <c r="AB10" s="225"/>
      <c r="AC10" s="225"/>
    </row>
    <row r="11" spans="1:29" s="231" customFormat="1" ht="15.75" customHeight="1" thickBot="1">
      <c r="A11" s="174">
        <f>'[1]зона-МСК'!A11</f>
        <v>20000112633</v>
      </c>
      <c r="B11" s="174" t="str">
        <f>'[1]зона-МСК'!B11</f>
        <v>Шкаф бухгалтерский КБС 10</v>
      </c>
      <c r="C11" s="200">
        <f>'[1]расчет '!BG11</f>
        <v>14793.392333333331</v>
      </c>
      <c r="D11" s="201">
        <f>'[1]расчет '!BH11</f>
        <v>14793.392333333331</v>
      </c>
      <c r="E11" s="201">
        <f>'[1]расчет '!BJ11</f>
        <v>15452.548055999998</v>
      </c>
      <c r="F11" s="213">
        <f>'[1]расчет '!BK11</f>
        <v>16331.96136</v>
      </c>
      <c r="G11" s="214">
        <f>'[1]расчет '!BL11</f>
        <v>18342.048912</v>
      </c>
      <c r="H11" s="205">
        <f>'[1]расчет '!BM11</f>
        <v>21357.180239999998</v>
      </c>
      <c r="I11" s="215">
        <f>'[1]расчет '!CO11</f>
        <v>25126.094399999998</v>
      </c>
      <c r="J11" s="216"/>
      <c r="K11" s="217"/>
      <c r="L11" s="221">
        <f>'[1]расчет '!CR11</f>
        <v>18900</v>
      </c>
      <c r="M11" s="181">
        <f>'[1]расчет '!CS11</f>
        <v>18900</v>
      </c>
      <c r="N11" s="229"/>
      <c r="O11" s="230">
        <v>11874</v>
      </c>
      <c r="P11" s="230"/>
      <c r="Q11" s="230"/>
      <c r="R11" s="230"/>
      <c r="S11" s="230">
        <v>16980</v>
      </c>
      <c r="T11" s="224">
        <f t="shared" si="0"/>
        <v>17829</v>
      </c>
      <c r="U11" s="224">
        <f t="shared" si="1"/>
        <v>18678</v>
      </c>
      <c r="V11" s="224">
        <f t="shared" si="2"/>
        <v>19527</v>
      </c>
      <c r="W11" s="225"/>
      <c r="X11" s="225"/>
      <c r="Y11" s="225"/>
      <c r="Z11" s="225"/>
      <c r="AA11" s="225"/>
      <c r="AB11" s="225"/>
      <c r="AC11" s="225"/>
    </row>
    <row r="12" spans="1:29" s="240" customFormat="1" ht="15.75" customHeight="1" thickBot="1">
      <c r="A12" s="174">
        <f>'[1]зона-МСК'!A12</f>
        <v>20000117015</v>
      </c>
      <c r="B12" s="174" t="str">
        <f>'[1]зона-МСК'!B12</f>
        <v>Шкаф бухгалтерский КБС 011</v>
      </c>
      <c r="C12" s="200">
        <f>'[1]расчет '!BG12</f>
        <v>3301.5064</v>
      </c>
      <c r="D12" s="201">
        <f>'[1]расчет '!BH12</f>
        <v>3301.5064</v>
      </c>
      <c r="E12" s="201">
        <f>'[1]расчет '!BJ12</f>
        <v>3356.1842976000003</v>
      </c>
      <c r="F12" s="213">
        <f>'[1]расчет '!BK12</f>
        <v>3547.1866560000003</v>
      </c>
      <c r="G12" s="214">
        <f>'[1]расчет '!BL12</f>
        <v>3983.7634752000004</v>
      </c>
      <c r="H12" s="205">
        <f>'[1]расчет '!BM12</f>
        <v>4638.628704</v>
      </c>
      <c r="I12" s="215">
        <f>'[1]расчет '!CO12</f>
        <v>5457.21024</v>
      </c>
      <c r="J12" s="216"/>
      <c r="K12" s="217"/>
      <c r="L12" s="221">
        <f>'[1]расчет '!CR12</f>
        <v>0</v>
      </c>
      <c r="M12" s="181">
        <f>'[1]расчет '!CS12</f>
        <v>0</v>
      </c>
      <c r="N12" s="238"/>
      <c r="O12" s="239"/>
      <c r="P12" s="239"/>
      <c r="Q12" s="239"/>
      <c r="R12" s="239"/>
      <c r="S12" s="239"/>
      <c r="T12" s="224">
        <f t="shared" si="0"/>
        <v>0</v>
      </c>
      <c r="U12" s="224">
        <f t="shared" si="1"/>
        <v>0</v>
      </c>
      <c r="V12" s="224">
        <f t="shared" si="2"/>
        <v>0</v>
      </c>
      <c r="W12" s="225"/>
      <c r="X12" s="225"/>
      <c r="Y12" s="225"/>
      <c r="Z12" s="225"/>
      <c r="AA12" s="225"/>
      <c r="AB12" s="225"/>
      <c r="AC12" s="225"/>
    </row>
    <row r="13" spans="1:29" ht="15.75" customHeight="1" thickBot="1">
      <c r="A13" s="174">
        <f>'[1]зона-МСК'!A13</f>
        <v>20000112615</v>
      </c>
      <c r="B13" s="174" t="str">
        <f>'[1]зона-МСК'!B13</f>
        <v>Шкаф бухгалтерский КБС 011т</v>
      </c>
      <c r="C13" s="200">
        <f>'[1]расчет '!BG13</f>
        <v>3575.88295</v>
      </c>
      <c r="D13" s="201">
        <f>'[1]расчет '!BH13</f>
        <v>3575.8829500000006</v>
      </c>
      <c r="E13" s="201">
        <f>'[1]расчет '!BJ13</f>
        <v>3626.1708228000007</v>
      </c>
      <c r="F13" s="213">
        <f>'[1]расчет '!BK13</f>
        <v>3832.538268000001</v>
      </c>
      <c r="G13" s="214">
        <f>'[1]расчет '!BL13</f>
        <v>4304.235285600001</v>
      </c>
      <c r="H13" s="205">
        <f>'[1]расчет '!BM13</f>
        <v>5011.780812000001</v>
      </c>
      <c r="I13" s="215">
        <f>'[1]расчет '!CO13</f>
        <v>5896.212720000001</v>
      </c>
      <c r="J13" s="216"/>
      <c r="K13" s="217"/>
      <c r="L13" s="221">
        <f>'[1]расчет '!CR13</f>
        <v>4095</v>
      </c>
      <c r="M13" s="181">
        <f>'[1]расчет '!CS13</f>
        <v>4095</v>
      </c>
      <c r="N13" s="227"/>
      <c r="O13" s="228">
        <v>3067</v>
      </c>
      <c r="P13" s="228"/>
      <c r="Q13" s="228"/>
      <c r="R13" s="228"/>
      <c r="S13" s="228">
        <v>4386</v>
      </c>
      <c r="T13" s="224">
        <f t="shared" si="0"/>
        <v>4605.3</v>
      </c>
      <c r="U13" s="224">
        <f t="shared" si="1"/>
        <v>4824.6</v>
      </c>
      <c r="V13" s="224">
        <f t="shared" si="2"/>
        <v>5043.9</v>
      </c>
      <c r="W13" s="225"/>
      <c r="X13" s="225"/>
      <c r="Y13" s="225"/>
      <c r="Z13" s="225"/>
      <c r="AA13" s="225"/>
      <c r="AB13" s="225"/>
      <c r="AC13" s="225"/>
    </row>
    <row r="14" spans="1:29" ht="15.75" customHeight="1" thickBot="1">
      <c r="A14" s="174">
        <f>'[1]зона-МСК'!A14</f>
        <v>20000112616</v>
      </c>
      <c r="B14" s="174" t="str">
        <f>'[1]зона-МСК'!B14</f>
        <v>Шкаф бухгалтерский КБС 012т</v>
      </c>
      <c r="C14" s="200">
        <f>'[1]расчет '!BG14</f>
        <v>3690.73825</v>
      </c>
      <c r="D14" s="201">
        <f>'[1]расчет '!BH14</f>
        <v>3690.7382500000003</v>
      </c>
      <c r="E14" s="201">
        <f>'[1]расчет '!BJ14</f>
        <v>3739.1884380000006</v>
      </c>
      <c r="F14" s="213">
        <f>'[1]расчет '!BK14</f>
        <v>3951.987780000001</v>
      </c>
      <c r="G14" s="214">
        <f>'[1]расчет '!BL14</f>
        <v>4438.386276000001</v>
      </c>
      <c r="H14" s="205">
        <f>'[1]расчет '!BM14</f>
        <v>5167.984020000001</v>
      </c>
      <c r="I14" s="215">
        <f>'[1]расчет '!CO14</f>
        <v>6079.981200000001</v>
      </c>
      <c r="J14" s="216"/>
      <c r="K14" s="217"/>
      <c r="L14" s="221">
        <f>'[1]расчет '!CR14</f>
        <v>0</v>
      </c>
      <c r="M14" s="181">
        <f>'[1]расчет '!CS14</f>
        <v>0</v>
      </c>
      <c r="N14" s="227"/>
      <c r="O14" s="228">
        <v>3172</v>
      </c>
      <c r="P14" s="228"/>
      <c r="Q14" s="228"/>
      <c r="R14" s="228"/>
      <c r="S14" s="228">
        <v>4536</v>
      </c>
      <c r="T14" s="224">
        <f t="shared" si="0"/>
        <v>4762.8</v>
      </c>
      <c r="U14" s="224">
        <f t="shared" si="1"/>
        <v>4989.6</v>
      </c>
      <c r="V14" s="224">
        <f t="shared" si="2"/>
        <v>5216.4</v>
      </c>
      <c r="W14" s="225"/>
      <c r="X14" s="225"/>
      <c r="Y14" s="225"/>
      <c r="Z14" s="225"/>
      <c r="AA14" s="225"/>
      <c r="AB14" s="225"/>
      <c r="AC14" s="225"/>
    </row>
    <row r="15" spans="1:29" ht="15.75" customHeight="1" thickBot="1">
      <c r="A15" s="174">
        <f>'[1]зона-МСК'!A15</f>
        <v>20000112618</v>
      </c>
      <c r="B15" s="174" t="str">
        <f>'[1]зона-МСК'!B15</f>
        <v>Шкаф бухгалтерский КБС 021</v>
      </c>
      <c r="C15" s="200">
        <f>'[1]расчет '!BG15</f>
        <v>4872.9334666666655</v>
      </c>
      <c r="D15" s="201">
        <f>'[1]расчет '!BH15</f>
        <v>4872.9334666666655</v>
      </c>
      <c r="E15" s="201">
        <f>'[1]расчет '!BJ15</f>
        <v>4974.136531199998</v>
      </c>
      <c r="F15" s="213">
        <f>'[1]расчет '!BK15</f>
        <v>5257.217471999998</v>
      </c>
      <c r="G15" s="214">
        <f>'[1]расчет '!BL15</f>
        <v>5904.259622399998</v>
      </c>
      <c r="H15" s="205">
        <f>'[1]расчет '!BM15</f>
        <v>6874.822847999998</v>
      </c>
      <c r="I15" s="215">
        <f>'[1]расчет '!CO15</f>
        <v>8088.026879999998</v>
      </c>
      <c r="J15" s="216"/>
      <c r="K15" s="217"/>
      <c r="L15" s="221">
        <f>'[1]расчет '!CR15</f>
        <v>0</v>
      </c>
      <c r="M15" s="181">
        <f>'[1]расчет '!CS15</f>
        <v>0</v>
      </c>
      <c r="N15" s="227"/>
      <c r="O15" s="228">
        <v>4117</v>
      </c>
      <c r="P15" s="228"/>
      <c r="Q15" s="228"/>
      <c r="R15" s="228"/>
      <c r="S15" s="228">
        <v>5887</v>
      </c>
      <c r="T15" s="224">
        <f t="shared" si="0"/>
        <v>6181.35</v>
      </c>
      <c r="U15" s="224">
        <f t="shared" si="1"/>
        <v>6475.700000000001</v>
      </c>
      <c r="V15" s="224">
        <f t="shared" si="2"/>
        <v>6770.049999999999</v>
      </c>
      <c r="W15" s="225"/>
      <c r="X15" s="225"/>
      <c r="Y15" s="225"/>
      <c r="Z15" s="225"/>
      <c r="AA15" s="225"/>
      <c r="AB15" s="225"/>
      <c r="AC15" s="225"/>
    </row>
    <row r="16" spans="1:29" ht="15.75" customHeight="1" thickBot="1">
      <c r="A16" s="174">
        <f>'[1]зона-МСК'!A16</f>
        <v>20000112619</v>
      </c>
      <c r="B16" s="174" t="str">
        <f>'[1]зона-МСК'!B16</f>
        <v>Шкаф бухгалтерский КБС 021т</v>
      </c>
      <c r="C16" s="200">
        <f>'[1]расчет '!BG16</f>
        <v>5147.310016666666</v>
      </c>
      <c r="D16" s="201">
        <f>'[1]расчет '!BH16</f>
        <v>5147.310016666666</v>
      </c>
      <c r="E16" s="201">
        <f>'[1]расчет '!BJ16</f>
        <v>5244.123056399999</v>
      </c>
      <c r="F16" s="213">
        <f>'[1]расчет '!BK16</f>
        <v>5542.569083999999</v>
      </c>
      <c r="G16" s="214">
        <f>'[1]расчет '!BL16</f>
        <v>6224.731432799999</v>
      </c>
      <c r="H16" s="205">
        <f>'[1]расчет '!BM16</f>
        <v>7247.974955999998</v>
      </c>
      <c r="I16" s="215">
        <f>'[1]расчет '!CO16</f>
        <v>8527.029359999999</v>
      </c>
      <c r="J16" s="216"/>
      <c r="K16" s="217"/>
      <c r="L16" s="221">
        <f>'[1]расчет '!CR16</f>
        <v>5995</v>
      </c>
      <c r="M16" s="181">
        <f>'[1]расчет '!CS16</f>
        <v>5995</v>
      </c>
      <c r="N16" s="227"/>
      <c r="O16" s="228">
        <v>4500</v>
      </c>
      <c r="P16" s="228"/>
      <c r="Q16" s="228"/>
      <c r="R16" s="228"/>
      <c r="S16" s="228">
        <v>6435</v>
      </c>
      <c r="T16" s="224">
        <f t="shared" si="0"/>
        <v>6756.75</v>
      </c>
      <c r="U16" s="224">
        <f t="shared" si="1"/>
        <v>7078.500000000001</v>
      </c>
      <c r="V16" s="224">
        <f t="shared" si="2"/>
        <v>7400.249999999999</v>
      </c>
      <c r="W16" s="225"/>
      <c r="X16" s="225"/>
      <c r="Y16" s="225"/>
      <c r="Z16" s="225"/>
      <c r="AA16" s="225"/>
      <c r="AB16" s="225"/>
      <c r="AC16" s="225"/>
    </row>
    <row r="17" spans="1:29" s="240" customFormat="1" ht="15.75" customHeight="1" thickBot="1">
      <c r="A17" s="174">
        <f>'[1]зона-МСК'!A17</f>
        <v>20000112621</v>
      </c>
      <c r="B17" s="174" t="str">
        <f>'[1]зона-МСК'!B17</f>
        <v>Шкаф бухгалтерский КБС 023</v>
      </c>
      <c r="C17" s="200">
        <f>'[1]расчет '!BG17</f>
        <v>5721.586516666666</v>
      </c>
      <c r="D17" s="201">
        <f>'[1]расчет '!BH17</f>
        <v>5721.586516666666</v>
      </c>
      <c r="E17" s="201">
        <f>'[1]расчет '!BJ17</f>
        <v>5809.2111324</v>
      </c>
      <c r="F17" s="213">
        <f>'[1]расчет '!BK17</f>
        <v>6139.816644</v>
      </c>
      <c r="G17" s="214">
        <f>'[1]расчет '!BL17</f>
        <v>6895.4863848</v>
      </c>
      <c r="H17" s="205">
        <f>'[1]расчет '!BM17</f>
        <v>8028.9909959999995</v>
      </c>
      <c r="I17" s="215">
        <f>'[1]расчет '!CO17</f>
        <v>9445.87176</v>
      </c>
      <c r="J17" s="216"/>
      <c r="K17" s="217"/>
      <c r="L17" s="221">
        <f>'[1]расчет '!CR17</f>
        <v>0</v>
      </c>
      <c r="M17" s="181">
        <f>'[1]расчет '!CS17</f>
        <v>0</v>
      </c>
      <c r="N17" s="238"/>
      <c r="O17" s="228"/>
      <c r="P17" s="228"/>
      <c r="Q17" s="228"/>
      <c r="R17" s="228"/>
      <c r="S17" s="228"/>
      <c r="T17" s="224">
        <f t="shared" si="0"/>
        <v>0</v>
      </c>
      <c r="U17" s="224">
        <f t="shared" si="1"/>
        <v>0</v>
      </c>
      <c r="V17" s="224">
        <f t="shared" si="2"/>
        <v>0</v>
      </c>
      <c r="W17" s="225"/>
      <c r="X17" s="225"/>
      <c r="Y17" s="225"/>
      <c r="Z17" s="225"/>
      <c r="AA17" s="225"/>
      <c r="AB17" s="225"/>
      <c r="AC17" s="225"/>
    </row>
    <row r="18" spans="1:29" s="240" customFormat="1" ht="15.75" customHeight="1" thickBot="1">
      <c r="A18" s="174">
        <f>'[1]зона-МСК'!A18</f>
        <v>20000112622</v>
      </c>
      <c r="B18" s="174" t="str">
        <f>'[1]зона-МСК'!B18</f>
        <v>Шкаф бухгалтерский КБС 023т</v>
      </c>
      <c r="C18" s="200">
        <f>'[1]расчет '!BG18</f>
        <v>5995.963066666665</v>
      </c>
      <c r="D18" s="201">
        <f>'[1]расчет '!BH18</f>
        <v>5995.963066666665</v>
      </c>
      <c r="E18" s="201">
        <f>'[1]расчет '!BJ18</f>
        <v>6079.1976576</v>
      </c>
      <c r="F18" s="213">
        <f>'[1]расчет '!BK18</f>
        <v>6425.168255999999</v>
      </c>
      <c r="G18" s="214">
        <f>'[1]расчет '!BL18</f>
        <v>7215.958195199999</v>
      </c>
      <c r="H18" s="205">
        <f>'[1]расчет '!BM18</f>
        <v>8402.143103999999</v>
      </c>
      <c r="I18" s="215">
        <f>'[1]расчет '!CO18</f>
        <v>9884.87424</v>
      </c>
      <c r="J18" s="216"/>
      <c r="K18" s="217"/>
      <c r="L18" s="221">
        <f>'[1]расчет '!CR18</f>
        <v>0</v>
      </c>
      <c r="M18" s="181">
        <f>'[1]расчет '!CS18</f>
        <v>0</v>
      </c>
      <c r="N18" s="238"/>
      <c r="O18" s="228">
        <v>5148</v>
      </c>
      <c r="P18" s="228"/>
      <c r="Q18" s="228"/>
      <c r="R18" s="228"/>
      <c r="S18" s="228">
        <v>7362</v>
      </c>
      <c r="T18" s="224">
        <f t="shared" si="0"/>
        <v>7730.1</v>
      </c>
      <c r="U18" s="224">
        <f t="shared" si="1"/>
        <v>8098.200000000001</v>
      </c>
      <c r="V18" s="224">
        <f t="shared" si="2"/>
        <v>8466.3</v>
      </c>
      <c r="W18" s="225"/>
      <c r="X18" s="225"/>
      <c r="Y18" s="225"/>
      <c r="Z18" s="225"/>
      <c r="AA18" s="225"/>
      <c r="AB18" s="225"/>
      <c r="AC18" s="225"/>
    </row>
    <row r="19" spans="1:29" s="240" customFormat="1" ht="15.75" customHeight="1" thickBot="1">
      <c r="A19" s="174">
        <f>'[1]зона-МСК'!A19</f>
        <v>20000121178</v>
      </c>
      <c r="B19" s="174" t="str">
        <f>'[1]зона-МСК'!B19</f>
        <v>Шкаф бухгалтерский КБС 031</v>
      </c>
      <c r="C19" s="200">
        <f>'[1]расчет '!BG19</f>
        <v>6263.4497833333335</v>
      </c>
      <c r="D19" s="201">
        <f>'[1]расчет '!BH19</f>
        <v>6263.4497833333335</v>
      </c>
      <c r="E19" s="201">
        <f>'[1]расчет '!BJ19</f>
        <v>6387.197086800001</v>
      </c>
      <c r="F19" s="213">
        <f>'[1]расчет '!BK19</f>
        <v>6750.696108</v>
      </c>
      <c r="G19" s="214">
        <f>'[1]расчет '!BL19</f>
        <v>7581.5510136</v>
      </c>
      <c r="H19" s="205">
        <f>'[1]расчет '!BM19</f>
        <v>8827.833372000001</v>
      </c>
      <c r="I19" s="215">
        <f>'[1]расчет '!CO19</f>
        <v>10385.68632</v>
      </c>
      <c r="J19" s="216"/>
      <c r="K19" s="217"/>
      <c r="L19" s="221">
        <f>'[1]расчет '!CR19</f>
        <v>0</v>
      </c>
      <c r="M19" s="181">
        <f>'[1]расчет '!CS19</f>
        <v>0</v>
      </c>
      <c r="N19" s="238"/>
      <c r="O19" s="228"/>
      <c r="P19" s="228"/>
      <c r="Q19" s="228"/>
      <c r="R19" s="228"/>
      <c r="S19" s="228"/>
      <c r="T19" s="224">
        <f t="shared" si="0"/>
        <v>0</v>
      </c>
      <c r="U19" s="224">
        <f t="shared" si="1"/>
        <v>0</v>
      </c>
      <c r="V19" s="224">
        <f t="shared" si="2"/>
        <v>0</v>
      </c>
      <c r="W19" s="225"/>
      <c r="X19" s="225"/>
      <c r="Y19" s="225"/>
      <c r="Z19" s="225"/>
      <c r="AA19" s="225"/>
      <c r="AB19" s="225"/>
      <c r="AC19" s="225"/>
    </row>
    <row r="20" spans="1:29" s="240" customFormat="1" ht="15.75" customHeight="1" thickBot="1">
      <c r="A20" s="174">
        <f>'[1]зона-МСК'!A20</f>
        <v>20000112624</v>
      </c>
      <c r="B20" s="174" t="str">
        <f>'[1]зона-МСК'!B20</f>
        <v>Шкаф бухгалтерский КБС 031т</v>
      </c>
      <c r="C20" s="200">
        <f>'[1]расчет '!BG20</f>
        <v>6537.826333333334</v>
      </c>
      <c r="D20" s="201">
        <f>'[1]расчет '!BH20</f>
        <v>6537.826333333334</v>
      </c>
      <c r="E20" s="201">
        <f>'[1]расчет '!BJ20</f>
        <v>6657.183612000002</v>
      </c>
      <c r="F20" s="213">
        <f>'[1]расчет '!BK20</f>
        <v>7036.047720000002</v>
      </c>
      <c r="G20" s="214">
        <f>'[1]расчет '!BL20</f>
        <v>7902.022824000002</v>
      </c>
      <c r="H20" s="205">
        <f>'[1]расчет '!BM20</f>
        <v>9200.985480000003</v>
      </c>
      <c r="I20" s="215">
        <f>'[1]расчет '!CO20</f>
        <v>10824.688800000004</v>
      </c>
      <c r="J20" s="216"/>
      <c r="K20" s="217"/>
      <c r="L20" s="221">
        <f>'[1]расчет '!CR20</f>
        <v>7495</v>
      </c>
      <c r="M20" s="181">
        <f>'[1]расчет '!CS20</f>
        <v>7495</v>
      </c>
      <c r="N20" s="238"/>
      <c r="O20" s="228">
        <v>5749</v>
      </c>
      <c r="P20" s="228"/>
      <c r="Q20" s="228"/>
      <c r="R20" s="228"/>
      <c r="S20" s="228">
        <v>10423</v>
      </c>
      <c r="T20" s="224">
        <f t="shared" si="0"/>
        <v>10944.15</v>
      </c>
      <c r="U20" s="224">
        <f t="shared" si="1"/>
        <v>11465.300000000001</v>
      </c>
      <c r="V20" s="224">
        <f t="shared" si="2"/>
        <v>11986.449999999999</v>
      </c>
      <c r="W20" s="225"/>
      <c r="X20" s="225"/>
      <c r="Y20" s="225"/>
      <c r="Z20" s="225"/>
      <c r="AA20" s="225"/>
      <c r="AB20" s="225"/>
      <c r="AC20" s="225"/>
    </row>
    <row r="21" spans="1:29" s="240" customFormat="1" ht="15.75" customHeight="1" thickBot="1">
      <c r="A21" s="174">
        <f>'[1]зона-МСК'!A21</f>
        <v>20000116654</v>
      </c>
      <c r="B21" s="174" t="str">
        <f>'[1]зона-МСК'!B21</f>
        <v>Шкаф бухгалтерский КБС 032</v>
      </c>
      <c r="C21" s="200">
        <f>'[1]расчет '!BG21</f>
        <v>6958.962433333333</v>
      </c>
      <c r="D21" s="201">
        <f>'[1]расчет '!BH21</f>
        <v>6958.962433333333</v>
      </c>
      <c r="E21" s="201">
        <f>'[1]расчет '!BJ21</f>
        <v>7071.581534400001</v>
      </c>
      <c r="F21" s="213">
        <f>'[1]расчет '!BK21</f>
        <v>7474.029264000001</v>
      </c>
      <c r="G21" s="214">
        <f>'[1]расчет '!BL21</f>
        <v>8393.909788800001</v>
      </c>
      <c r="H21" s="205">
        <f>'[1]расчет '!BM21</f>
        <v>9773.730576000002</v>
      </c>
      <c r="I21" s="215">
        <f>'[1]расчет '!CO21</f>
        <v>11498.506560000002</v>
      </c>
      <c r="J21" s="216"/>
      <c r="K21" s="217"/>
      <c r="L21" s="221">
        <f>'[1]расчет '!CR21</f>
        <v>0</v>
      </c>
      <c r="M21" s="181">
        <f>'[1]расчет '!CS21</f>
        <v>0</v>
      </c>
      <c r="N21" s="238"/>
      <c r="O21" s="228"/>
      <c r="P21" s="228"/>
      <c r="Q21" s="228"/>
      <c r="R21" s="228"/>
      <c r="S21" s="228"/>
      <c r="T21" s="224">
        <f t="shared" si="0"/>
        <v>0</v>
      </c>
      <c r="U21" s="224">
        <f t="shared" si="1"/>
        <v>0</v>
      </c>
      <c r="V21" s="224">
        <f t="shared" si="2"/>
        <v>0</v>
      </c>
      <c r="W21" s="225"/>
      <c r="X21" s="225"/>
      <c r="Y21" s="225"/>
      <c r="Z21" s="225"/>
      <c r="AA21" s="225"/>
      <c r="AB21" s="225"/>
      <c r="AC21" s="225"/>
    </row>
    <row r="22" spans="1:29" s="240" customFormat="1" ht="15.75" customHeight="1" thickBot="1">
      <c r="A22" s="174">
        <f>'[1]зона-МСК'!A22</f>
        <v>20000112625</v>
      </c>
      <c r="B22" s="174" t="str">
        <f>'[1]зона-МСК'!B22</f>
        <v>Шкаф бухгалтерский КБС 032т</v>
      </c>
      <c r="C22" s="200">
        <f>'[1]расчет '!BG22</f>
        <v>7233.338983333334</v>
      </c>
      <c r="D22" s="201">
        <f>'[1]расчет '!BH22</f>
        <v>7233.338983333334</v>
      </c>
      <c r="E22" s="201">
        <f>'[1]расчет '!BJ22</f>
        <v>7341.568059600001</v>
      </c>
      <c r="F22" s="213">
        <f>'[1]расчет '!BK22</f>
        <v>7759.380876000002</v>
      </c>
      <c r="G22" s="214">
        <f>'[1]расчет '!BL22</f>
        <v>8714.381599200002</v>
      </c>
      <c r="H22" s="205">
        <f>'[1]расчет '!BM22</f>
        <v>10146.882684000002</v>
      </c>
      <c r="I22" s="215">
        <f>'[1]расчет '!CO22</f>
        <v>11937.509040000003</v>
      </c>
      <c r="J22" s="216"/>
      <c r="K22" s="217"/>
      <c r="L22" s="221">
        <f>'[1]расчет '!CR22</f>
        <v>8495</v>
      </c>
      <c r="M22" s="181">
        <f>'[1]расчет '!CS22</f>
        <v>8495</v>
      </c>
      <c r="N22" s="238"/>
      <c r="O22" s="228">
        <v>6462</v>
      </c>
      <c r="P22" s="228"/>
      <c r="Q22" s="228"/>
      <c r="R22" s="228"/>
      <c r="S22" s="228">
        <v>9241</v>
      </c>
      <c r="T22" s="224">
        <f t="shared" si="0"/>
        <v>9703.050000000001</v>
      </c>
      <c r="U22" s="224">
        <f t="shared" si="1"/>
        <v>10165.1</v>
      </c>
      <c r="V22" s="224">
        <f t="shared" si="2"/>
        <v>10627.15</v>
      </c>
      <c r="W22" s="225"/>
      <c r="X22" s="225"/>
      <c r="Y22" s="225"/>
      <c r="Z22" s="225"/>
      <c r="AA22" s="225"/>
      <c r="AB22" s="225"/>
      <c r="AC22" s="225"/>
    </row>
    <row r="23" spans="1:29" s="240" customFormat="1" ht="15.75" customHeight="1" thickBot="1">
      <c r="A23" s="174">
        <f>'[1]зона-МСК'!A23</f>
        <v>20000112626</v>
      </c>
      <c r="B23" s="174" t="str">
        <f>'[1]зона-МСК'!B23</f>
        <v>Шкаф бухгалтерский КБС 033</v>
      </c>
      <c r="C23" s="200">
        <f>'[1]расчет '!BG23</f>
        <v>7826.7580333333335</v>
      </c>
      <c r="D23" s="201">
        <f>'[1]расчет '!BH23</f>
        <v>7826.7580333333335</v>
      </c>
      <c r="E23" s="201">
        <f>'[1]расчет '!BJ23</f>
        <v>7925.4924048</v>
      </c>
      <c r="F23" s="213">
        <f>'[1]расчет '!BK23</f>
        <v>8376.536688</v>
      </c>
      <c r="G23" s="214">
        <f>'[1]расчет '!BL23</f>
        <v>9407.4950496</v>
      </c>
      <c r="H23" s="205">
        <f>'[1]расчет '!BM23</f>
        <v>10953.932592000001</v>
      </c>
      <c r="I23" s="215">
        <f>'[1]расчет '!CO23</f>
        <v>12886.97952</v>
      </c>
      <c r="J23" s="216"/>
      <c r="K23" s="217"/>
      <c r="L23" s="221">
        <f>'[1]расчет '!CR23</f>
        <v>0</v>
      </c>
      <c r="M23" s="181">
        <f>'[1]расчет '!CS23</f>
        <v>0</v>
      </c>
      <c r="N23" s="238"/>
      <c r="O23" s="228">
        <v>6906</v>
      </c>
      <c r="P23" s="228"/>
      <c r="Q23" s="228"/>
      <c r="R23" s="228"/>
      <c r="S23" s="228">
        <v>9876</v>
      </c>
      <c r="T23" s="224">
        <f t="shared" si="0"/>
        <v>10369.800000000001</v>
      </c>
      <c r="U23" s="224">
        <f t="shared" si="1"/>
        <v>10863.6</v>
      </c>
      <c r="V23" s="224">
        <f t="shared" si="2"/>
        <v>11357.4</v>
      </c>
      <c r="W23" s="225"/>
      <c r="X23" s="225"/>
      <c r="Y23" s="225"/>
      <c r="Z23" s="225"/>
      <c r="AA23" s="225"/>
      <c r="AB23" s="225"/>
      <c r="AC23" s="225"/>
    </row>
    <row r="24" spans="1:29" s="242" customFormat="1" ht="15.75" customHeight="1" thickBot="1">
      <c r="A24" s="174">
        <f>'[1]зона-МСК'!A24</f>
        <v>20000112627</v>
      </c>
      <c r="B24" s="174" t="str">
        <f>'[1]зона-МСК'!B24</f>
        <v>Шкаф бухгалтерский КБС 033т</v>
      </c>
      <c r="C24" s="200">
        <f>'[1]расчет '!BG24</f>
        <v>8101.1345833333335</v>
      </c>
      <c r="D24" s="201">
        <f>'[1]расчет '!BH24</f>
        <v>8101.1345833333335</v>
      </c>
      <c r="E24" s="201">
        <f>'[1]расчет '!BJ24</f>
        <v>8195.478930000001</v>
      </c>
      <c r="F24" s="213">
        <f>'[1]расчет '!BK24</f>
        <v>8661.888300000002</v>
      </c>
      <c r="G24" s="214">
        <f>'[1]расчет '!BL24</f>
        <v>9727.96686</v>
      </c>
      <c r="H24" s="205">
        <f>'[1]расчет '!BM24</f>
        <v>11327.084700000001</v>
      </c>
      <c r="I24" s="215">
        <f>'[1]расчет '!CO24</f>
        <v>13325.982000000002</v>
      </c>
      <c r="J24" s="216"/>
      <c r="K24" s="217"/>
      <c r="L24" s="221">
        <f>'[1]расчет '!CR24</f>
        <v>9495</v>
      </c>
      <c r="M24" s="181">
        <f>'[1]расчет '!CS24</f>
        <v>9495</v>
      </c>
      <c r="N24" s="241"/>
      <c r="O24" s="228">
        <v>7289</v>
      </c>
      <c r="P24" s="228"/>
      <c r="Q24" s="228"/>
      <c r="R24" s="228"/>
      <c r="S24" s="228">
        <v>10423</v>
      </c>
      <c r="T24" s="224">
        <f t="shared" si="0"/>
        <v>10944.15</v>
      </c>
      <c r="U24" s="224">
        <f t="shared" si="1"/>
        <v>11465.300000000001</v>
      </c>
      <c r="V24" s="224">
        <f t="shared" si="2"/>
        <v>11986.449999999999</v>
      </c>
      <c r="W24" s="225"/>
      <c r="X24" s="225"/>
      <c r="Y24" s="225"/>
      <c r="Z24" s="225"/>
      <c r="AA24" s="225"/>
      <c r="AB24" s="225"/>
      <c r="AC24" s="225"/>
    </row>
    <row r="25" spans="1:29" s="243" customFormat="1" ht="15.75" customHeight="1" thickBot="1">
      <c r="A25" s="174">
        <f>'[1]зона-МСК'!A25</f>
        <v>20000118560</v>
      </c>
      <c r="B25" s="174" t="str">
        <f>'[1]зона-МСК'!B25</f>
        <v>Шкаф бухгалтерский КБС 041</v>
      </c>
      <c r="C25" s="200">
        <f>'[1]расчет '!BG25</f>
        <v>4171.039966666666</v>
      </c>
      <c r="D25" s="201">
        <f>'[1]расчет '!BH25</f>
        <v>4171.039966666666</v>
      </c>
      <c r="E25" s="201">
        <f>'[1]расчет '!BJ25</f>
        <v>4283.473327199999</v>
      </c>
      <c r="F25" s="213">
        <f>'[1]расчет '!BK25</f>
        <v>4527.248232</v>
      </c>
      <c r="G25" s="214">
        <f>'[1]расчет '!BL25</f>
        <v>5084.448014399999</v>
      </c>
      <c r="H25" s="205">
        <f>'[1]расчет '!BM25</f>
        <v>5920.2476879999995</v>
      </c>
      <c r="I25" s="215">
        <f>'[1]расчет '!CO25</f>
        <v>6964.99728</v>
      </c>
      <c r="J25" s="216"/>
      <c r="K25" s="217"/>
      <c r="L25" s="221">
        <f>'[1]расчет '!CR25</f>
        <v>0</v>
      </c>
      <c r="M25" s="181">
        <f>'[1]расчет '!CS25</f>
        <v>0</v>
      </c>
      <c r="N25" s="241"/>
      <c r="O25" s="228"/>
      <c r="P25" s="228"/>
      <c r="Q25" s="228"/>
      <c r="R25" s="228"/>
      <c r="S25" s="228"/>
      <c r="T25" s="224">
        <f t="shared" si="0"/>
        <v>0</v>
      </c>
      <c r="U25" s="224">
        <f t="shared" si="1"/>
        <v>0</v>
      </c>
      <c r="V25" s="224">
        <f t="shared" si="2"/>
        <v>0</v>
      </c>
      <c r="W25" s="225"/>
      <c r="X25" s="225"/>
      <c r="Y25" s="225"/>
      <c r="Z25" s="225"/>
      <c r="AA25" s="225"/>
      <c r="AB25" s="225"/>
      <c r="AC25" s="225"/>
    </row>
    <row r="26" spans="1:29" s="242" customFormat="1" ht="15.75" customHeight="1" thickBot="1">
      <c r="A26" s="174">
        <f>'[1]зона-МСК'!A26</f>
        <v>20000112628</v>
      </c>
      <c r="B26" s="174" t="str">
        <f>'[1]зона-МСК'!B26</f>
        <v>Шкаф бухгалтерский КБС 041т</v>
      </c>
      <c r="C26" s="200">
        <f>'[1]расчет '!BG26</f>
        <v>4445.416516666666</v>
      </c>
      <c r="D26" s="201">
        <f>'[1]расчет '!BH26</f>
        <v>4445.416516666666</v>
      </c>
      <c r="E26" s="201">
        <f>'[1]расчет '!BJ26</f>
        <v>4553.4598524</v>
      </c>
      <c r="F26" s="213">
        <f>'[1]расчет '!BK26</f>
        <v>4812.599844</v>
      </c>
      <c r="G26" s="214">
        <f>'[1]расчет '!BL26</f>
        <v>5404.9198248</v>
      </c>
      <c r="H26" s="205">
        <f>'[1]расчет '!BM26</f>
        <v>6293.399796000001</v>
      </c>
      <c r="I26" s="215">
        <f>'[1]расчет '!CO26</f>
        <v>7403.999760000001</v>
      </c>
      <c r="J26" s="216"/>
      <c r="K26" s="217"/>
      <c r="L26" s="221">
        <f>'[1]расчет '!CR26</f>
        <v>4995</v>
      </c>
      <c r="M26" s="181">
        <f>'[1]расчет '!CS26</f>
        <v>4995</v>
      </c>
      <c r="N26" s="241"/>
      <c r="O26" s="228">
        <v>3780</v>
      </c>
      <c r="P26" s="228"/>
      <c r="Q26" s="228"/>
      <c r="R26" s="228"/>
      <c r="S26" s="228">
        <v>5405</v>
      </c>
      <c r="T26" s="224">
        <f t="shared" si="0"/>
        <v>5675.25</v>
      </c>
      <c r="U26" s="224">
        <f t="shared" si="1"/>
        <v>5945.500000000001</v>
      </c>
      <c r="V26" s="224">
        <f t="shared" si="2"/>
        <v>6215.749999999999</v>
      </c>
      <c r="W26" s="225"/>
      <c r="X26" s="225"/>
      <c r="Y26" s="225"/>
      <c r="Z26" s="225"/>
      <c r="AA26" s="225"/>
      <c r="AB26" s="225"/>
      <c r="AC26" s="225"/>
    </row>
    <row r="27" spans="1:29" s="242" customFormat="1" ht="15.75" customHeight="1" thickBot="1">
      <c r="A27" s="174">
        <f>'[1]зона-МСК'!A27</f>
        <v>20000114531</v>
      </c>
      <c r="B27" s="174" t="str">
        <f>'[1]зона-МСК'!B27</f>
        <v>Шкаф бухгалтерский КБ 042</v>
      </c>
      <c r="C27" s="200">
        <f>'[1]расчет '!BG27</f>
        <v>5230.261066666666</v>
      </c>
      <c r="D27" s="201">
        <f>'[1]расчет '!BH27</f>
        <v>5230.261066666666</v>
      </c>
      <c r="E27" s="201">
        <f>'[1]расчет '!BJ27</f>
        <v>5325.746889599999</v>
      </c>
      <c r="F27" s="213">
        <f>'[1]расчет '!BK27</f>
        <v>5628.838175999999</v>
      </c>
      <c r="G27" s="214">
        <f>'[1]расчет '!BL27</f>
        <v>6321.618259199999</v>
      </c>
      <c r="H27" s="205">
        <f>'[1]расчет '!BM27</f>
        <v>7360.7883839999995</v>
      </c>
      <c r="I27" s="215">
        <f>'[1]расчет '!CO27</f>
        <v>8659.75104</v>
      </c>
      <c r="J27" s="216"/>
      <c r="K27" s="217"/>
      <c r="L27" s="221">
        <f>'[1]расчет '!CR27</f>
        <v>0</v>
      </c>
      <c r="M27" s="181">
        <f>'[1]расчет '!CS27</f>
        <v>0</v>
      </c>
      <c r="N27" s="241"/>
      <c r="O27" s="228"/>
      <c r="P27" s="228"/>
      <c r="Q27" s="228"/>
      <c r="R27" s="228"/>
      <c r="S27" s="228"/>
      <c r="T27" s="224">
        <f t="shared" si="0"/>
        <v>0</v>
      </c>
      <c r="U27" s="224">
        <f t="shared" si="1"/>
        <v>0</v>
      </c>
      <c r="V27" s="224">
        <f t="shared" si="2"/>
        <v>0</v>
      </c>
      <c r="W27" s="225"/>
      <c r="X27" s="225"/>
      <c r="Y27" s="225"/>
      <c r="Z27" s="225"/>
      <c r="AA27" s="225"/>
      <c r="AB27" s="225"/>
      <c r="AC27" s="225"/>
    </row>
    <row r="28" spans="1:29" s="242" customFormat="1" ht="15.75" customHeight="1" thickBot="1">
      <c r="A28" s="174">
        <f>'[1]зона-МСК'!A28</f>
        <v>20000112629</v>
      </c>
      <c r="B28" s="174" t="str">
        <f>'[1]зона-МСК'!B28</f>
        <v>Шкаф бухгалтерский КБС 042т</v>
      </c>
      <c r="C28" s="200">
        <f>'[1]расчет '!BG28</f>
        <v>5504.637616666665</v>
      </c>
      <c r="D28" s="201">
        <f>'[1]расчет '!BH28</f>
        <v>5504.637616666665</v>
      </c>
      <c r="E28" s="201">
        <f>'[1]расчет '!BJ28</f>
        <v>5595.733414799999</v>
      </c>
      <c r="F28" s="213">
        <f>'[1]расчет '!BK28</f>
        <v>5914.189788</v>
      </c>
      <c r="G28" s="214">
        <f>'[1]расчет '!BL28</f>
        <v>6642.090069599999</v>
      </c>
      <c r="H28" s="205">
        <f>'[1]расчет '!BM28</f>
        <v>7733.940491999999</v>
      </c>
      <c r="I28" s="215">
        <f>'[1]расчет '!CO28</f>
        <v>9098.753519999998</v>
      </c>
      <c r="J28" s="216"/>
      <c r="K28" s="217"/>
      <c r="L28" s="221">
        <f>'[1]расчет '!CR28</f>
        <v>0</v>
      </c>
      <c r="M28" s="181">
        <f>'[1]расчет '!CS28</f>
        <v>0</v>
      </c>
      <c r="N28" s="241"/>
      <c r="O28" s="228">
        <v>4719</v>
      </c>
      <c r="P28" s="228"/>
      <c r="Q28" s="228"/>
      <c r="R28" s="228"/>
      <c r="S28" s="228">
        <v>6748</v>
      </c>
      <c r="T28" s="224">
        <f t="shared" si="0"/>
        <v>7085.400000000001</v>
      </c>
      <c r="U28" s="224">
        <f t="shared" si="1"/>
        <v>7422.8</v>
      </c>
      <c r="V28" s="224">
        <f t="shared" si="2"/>
        <v>7760.2</v>
      </c>
      <c r="W28" s="225"/>
      <c r="X28" s="225"/>
      <c r="Y28" s="225"/>
      <c r="Z28" s="225"/>
      <c r="AA28" s="225"/>
      <c r="AB28" s="225"/>
      <c r="AC28" s="225"/>
    </row>
    <row r="29" spans="1:29" s="242" customFormat="1" ht="15.75" customHeight="1" thickBot="1">
      <c r="A29" s="174" t="e">
        <f>'[1]зона-МСК'!A29</f>
        <v>#REF!</v>
      </c>
      <c r="B29" s="174" t="str">
        <f>'[1]зона-МСК'!B29</f>
        <v>Шкаф бухгалтерский КБ/КБС 01</v>
      </c>
      <c r="C29" s="200">
        <f>'[1]расчет '!BG29</f>
        <v>83.271484375</v>
      </c>
      <c r="D29" s="201">
        <f>'[1]расчет '!BH29</f>
        <v>83.271484375</v>
      </c>
      <c r="E29" s="201">
        <f>'[1]расчет '!BJ29</f>
        <v>0</v>
      </c>
      <c r="F29" s="213">
        <f>'[1]расчет '!BK29</f>
        <v>0</v>
      </c>
      <c r="G29" s="214">
        <f>'[1]расчет '!BL29</f>
        <v>0</v>
      </c>
      <c r="H29" s="205">
        <f>'[1]расчет '!BM29</f>
        <v>0</v>
      </c>
      <c r="I29" s="215">
        <f>'[1]расчет '!CO29</f>
        <v>0</v>
      </c>
      <c r="J29" s="216"/>
      <c r="K29" s="217"/>
      <c r="L29" s="221" t="e">
        <f>'[1]расчет '!CR29</f>
        <v>#REF!</v>
      </c>
      <c r="M29" s="181" t="e">
        <f>'[1]расчет '!CS29</f>
        <v>#REF!</v>
      </c>
      <c r="N29" s="222"/>
      <c r="O29" s="223"/>
      <c r="P29" s="223"/>
      <c r="Q29" s="223"/>
      <c r="R29" s="223"/>
      <c r="S29" s="223"/>
      <c r="T29" s="224">
        <f>S29*1.05</f>
        <v>0</v>
      </c>
      <c r="U29" s="224">
        <f>S29*1.1</f>
        <v>0</v>
      </c>
      <c r="V29" s="224">
        <f>S29*1.15</f>
        <v>0</v>
      </c>
      <c r="W29" s="225"/>
      <c r="X29" s="225"/>
      <c r="Y29" s="225"/>
      <c r="Z29" s="225"/>
      <c r="AA29" s="225"/>
      <c r="AB29" s="225"/>
      <c r="AC29" s="225"/>
    </row>
    <row r="30" spans="1:29" s="242" customFormat="1" ht="15.75" customHeight="1" thickBot="1">
      <c r="A30" s="174">
        <f>'[1]зона-МСК'!A30</f>
        <v>20000111843</v>
      </c>
      <c r="B30" s="174" t="str">
        <f>'[1]зона-МСК'!B30</f>
        <v>Шкаф бухгалтерский КБ 02</v>
      </c>
      <c r="C30" s="200">
        <f>'[1]расчет '!BG30</f>
        <v>2394.097394444445</v>
      </c>
      <c r="D30" s="201">
        <f>'[1]расчет '!BH30</f>
        <v>2394.097394444445</v>
      </c>
      <c r="E30" s="201">
        <f>'[1]расчет '!BJ30</f>
        <v>2430.4460028000008</v>
      </c>
      <c r="F30" s="213">
        <f>'[1]расчет '!BK30</f>
        <v>2568.764068000001</v>
      </c>
      <c r="G30" s="214">
        <f>'[1]расчет '!BL30</f>
        <v>2884.919645600001</v>
      </c>
      <c r="H30" s="205">
        <f>'[1]расчет '!BM30</f>
        <v>3359.153012000001</v>
      </c>
      <c r="I30" s="215">
        <f>'[1]расчет '!CO30</f>
        <v>3951.9447200000013</v>
      </c>
      <c r="J30" s="216"/>
      <c r="K30" s="217"/>
      <c r="L30" s="221">
        <f>'[1]расчет '!CR30</f>
        <v>2745</v>
      </c>
      <c r="M30" s="181">
        <f>'[1]расчет '!CS30</f>
        <v>2745</v>
      </c>
      <c r="N30" s="227"/>
      <c r="O30" s="228">
        <v>2048</v>
      </c>
      <c r="P30" s="228"/>
      <c r="Q30" s="228"/>
      <c r="R30" s="228"/>
      <c r="S30" s="228">
        <v>2929</v>
      </c>
      <c r="T30" s="224">
        <f aca="true" t="shared" si="3" ref="T30:T52">S30*1.05</f>
        <v>3075.4500000000003</v>
      </c>
      <c r="U30" s="224">
        <f aca="true" t="shared" si="4" ref="U30:U52">S30*1.1</f>
        <v>3221.9</v>
      </c>
      <c r="V30" s="224">
        <f aca="true" t="shared" si="5" ref="V30:V52">S30*1.15</f>
        <v>3368.35</v>
      </c>
      <c r="W30" s="225"/>
      <c r="X30" s="225"/>
      <c r="Y30" s="225"/>
      <c r="Z30" s="225"/>
      <c r="AA30" s="225"/>
      <c r="AB30" s="225"/>
      <c r="AC30" s="225"/>
    </row>
    <row r="31" spans="1:29" s="242" customFormat="1" ht="15.75" customHeight="1" thickBot="1">
      <c r="A31" s="174">
        <f>'[1]зона-МСК'!A31</f>
        <v>20000111844</v>
      </c>
      <c r="B31" s="174" t="str">
        <f>'[1]зона-МСК'!B31</f>
        <v>Шкаф бухгалтерский КБ 02т</v>
      </c>
      <c r="C31" s="200">
        <f>'[1]расчет '!BG31</f>
        <v>2668.4739444444444</v>
      </c>
      <c r="D31" s="201">
        <f>'[1]расчет '!BH31</f>
        <v>2668.4739444444444</v>
      </c>
      <c r="E31" s="201">
        <f>'[1]расчет '!BJ31</f>
        <v>2700.4325280000003</v>
      </c>
      <c r="F31" s="213">
        <f>'[1]расчет '!BK31</f>
        <v>2854.1156800000003</v>
      </c>
      <c r="G31" s="214">
        <f>'[1]расчет '!BL31</f>
        <v>3205.3914560000003</v>
      </c>
      <c r="H31" s="205">
        <f>'[1]расчет '!BM31</f>
        <v>3732.3051200000004</v>
      </c>
      <c r="I31" s="215">
        <f>'[1]расчет '!CO31</f>
        <v>4390.9472000000005</v>
      </c>
      <c r="J31" s="216"/>
      <c r="K31" s="217"/>
      <c r="L31" s="221">
        <f>'[1]расчет '!CR31</f>
        <v>3195</v>
      </c>
      <c r="M31" s="181">
        <f>'[1]расчет '!CS31</f>
        <v>3195</v>
      </c>
      <c r="N31" s="229"/>
      <c r="O31" s="230">
        <v>2432</v>
      </c>
      <c r="P31" s="230"/>
      <c r="Q31" s="230"/>
      <c r="R31" s="230"/>
      <c r="S31" s="230">
        <v>3478</v>
      </c>
      <c r="T31" s="224">
        <f t="shared" si="3"/>
        <v>3651.9</v>
      </c>
      <c r="U31" s="224">
        <f t="shared" si="4"/>
        <v>3825.8</v>
      </c>
      <c r="V31" s="224">
        <f t="shared" si="5"/>
        <v>3999.7</v>
      </c>
      <c r="W31" s="225"/>
      <c r="X31" s="225"/>
      <c r="Y31" s="225"/>
      <c r="Z31" s="225"/>
      <c r="AA31" s="225"/>
      <c r="AB31" s="225"/>
      <c r="AC31" s="225"/>
    </row>
    <row r="32" spans="1:29" s="242" customFormat="1" ht="15.75" customHeight="1" thickBot="1">
      <c r="A32" s="174">
        <f>'[1]зона-МСК'!A32</f>
        <v>20000111543</v>
      </c>
      <c r="B32" s="174" t="str">
        <f>'[1]зона-МСК'!B32</f>
        <v>Шкаф бухгалтерский КБ 05</v>
      </c>
      <c r="C32" s="200">
        <f>'[1]расчет '!BG32</f>
        <v>7677.453566666667</v>
      </c>
      <c r="D32" s="201">
        <f>'[1]расчет '!BH32</f>
        <v>7677.453566666667</v>
      </c>
      <c r="E32" s="201">
        <f>'[1]расчет '!BJ32</f>
        <v>8002.539309600002</v>
      </c>
      <c r="F32" s="213">
        <f>'[1]расчет '!BK32</f>
        <v>8457.968376</v>
      </c>
      <c r="G32" s="214">
        <f>'[1]расчет '!BL32</f>
        <v>9498.949099200003</v>
      </c>
      <c r="H32" s="205">
        <f>'[1]расчет '!BM32</f>
        <v>11060.420184000002</v>
      </c>
      <c r="I32" s="215">
        <f>'[1]расчет '!CO32</f>
        <v>13012.259040000003</v>
      </c>
      <c r="J32" s="216"/>
      <c r="K32" s="217"/>
      <c r="L32" s="221">
        <f>'[1]расчет '!CR32</f>
        <v>0</v>
      </c>
      <c r="M32" s="181">
        <f>'[1]расчет '!CS32</f>
        <v>0</v>
      </c>
      <c r="N32" s="232"/>
      <c r="O32" s="230">
        <v>6198</v>
      </c>
      <c r="P32" s="233"/>
      <c r="Q32" s="233"/>
      <c r="R32" s="233"/>
      <c r="S32" s="230">
        <v>8863</v>
      </c>
      <c r="T32" s="224">
        <f t="shared" si="3"/>
        <v>9306.15</v>
      </c>
      <c r="U32" s="224">
        <f t="shared" si="4"/>
        <v>9749.300000000001</v>
      </c>
      <c r="V32" s="224">
        <f t="shared" si="5"/>
        <v>10192.449999999999</v>
      </c>
      <c r="W32" s="225"/>
      <c r="X32" s="225"/>
      <c r="Y32" s="225"/>
      <c r="Z32" s="225"/>
      <c r="AA32" s="225"/>
      <c r="AB32" s="225"/>
      <c r="AC32" s="225"/>
    </row>
    <row r="33" spans="1:29" ht="15.75" customHeight="1" thickBot="1">
      <c r="A33" s="174">
        <f>'[1]зона-МСК'!A33</f>
        <v>20000111544</v>
      </c>
      <c r="B33" s="174" t="str">
        <f>'[1]зона-МСК'!B33</f>
        <v>Шкаф бухгалтерский КБ 06</v>
      </c>
      <c r="C33" s="200">
        <f>'[1]расчет '!BG33</f>
        <v>9221.619266666665</v>
      </c>
      <c r="D33" s="201">
        <f>'[1]расчет '!BH33</f>
        <v>9221.619266666665</v>
      </c>
      <c r="E33" s="201">
        <f>'[1]расчет '!BJ33</f>
        <v>9521.9983584</v>
      </c>
      <c r="F33" s="213">
        <f>'[1]расчет '!BK33</f>
        <v>10063.900704</v>
      </c>
      <c r="G33" s="214">
        <f>'[1]расчет '!BL33</f>
        <v>11302.5346368</v>
      </c>
      <c r="H33" s="205">
        <f>'[1]расчет '!BM33</f>
        <v>13160.485535999998</v>
      </c>
      <c r="I33" s="215">
        <f>'[1]расчет '!CO33</f>
        <v>15482.924159999999</v>
      </c>
      <c r="J33" s="216"/>
      <c r="K33" s="217"/>
      <c r="L33" s="221">
        <f>'[1]расчет '!CR33</f>
        <v>0</v>
      </c>
      <c r="M33" s="181">
        <f>'[1]расчет '!CS33</f>
        <v>0</v>
      </c>
      <c r="N33" s="235"/>
      <c r="O33" s="230">
        <v>7560</v>
      </c>
      <c r="P33" s="236"/>
      <c r="Q33" s="236"/>
      <c r="R33" s="236"/>
      <c r="S33" s="230">
        <v>10811</v>
      </c>
      <c r="T33" s="224">
        <f t="shared" si="3"/>
        <v>11351.550000000001</v>
      </c>
      <c r="U33" s="224">
        <f t="shared" si="4"/>
        <v>11892.1</v>
      </c>
      <c r="V33" s="224">
        <f t="shared" si="5"/>
        <v>12432.65</v>
      </c>
      <c r="W33" s="225"/>
      <c r="X33" s="225"/>
      <c r="Y33" s="225"/>
      <c r="Z33" s="225"/>
      <c r="AA33" s="225"/>
      <c r="AB33" s="225"/>
      <c r="AC33" s="225"/>
    </row>
    <row r="34" spans="1:29" ht="15.75" customHeight="1" thickBot="1">
      <c r="A34" s="174">
        <f>'[1]зона-МСК'!A34</f>
        <v>20000111841</v>
      </c>
      <c r="B34" s="174" t="str">
        <f>'[1]зона-МСК'!B34</f>
        <v>Шкаф бухгалтерский КБ 09</v>
      </c>
      <c r="C34" s="200">
        <f>'[1]расчет '!BG34</f>
        <v>6497.723435714286</v>
      </c>
      <c r="D34" s="201">
        <f>'[1]расчет '!BH34</f>
        <v>6497.723435714285</v>
      </c>
      <c r="E34" s="201">
        <f>'[1]расчет '!BJ34</f>
        <v>6777.695575028571</v>
      </c>
      <c r="F34" s="213">
        <f>'[1]расчет '!BK34</f>
        <v>7163.418087428571</v>
      </c>
      <c r="G34" s="214">
        <f>'[1]расчет '!BL34</f>
        <v>8045.069544342856</v>
      </c>
      <c r="H34" s="205">
        <f>'[1]расчет '!BM34</f>
        <v>9367.546729714284</v>
      </c>
      <c r="I34" s="215">
        <f>'[1]расчет '!CO34</f>
        <v>11020.64321142857</v>
      </c>
      <c r="J34" s="216"/>
      <c r="K34" s="217"/>
      <c r="L34" s="221">
        <f>'[1]расчет '!CR34</f>
        <v>0</v>
      </c>
      <c r="M34" s="181">
        <f>'[1]расчет '!CS34</f>
        <v>0</v>
      </c>
      <c r="N34" s="235"/>
      <c r="O34" s="230">
        <v>5227</v>
      </c>
      <c r="P34" s="236"/>
      <c r="Q34" s="236"/>
      <c r="R34" s="236"/>
      <c r="S34" s="230">
        <v>7475</v>
      </c>
      <c r="T34" s="224">
        <f t="shared" si="3"/>
        <v>7848.75</v>
      </c>
      <c r="U34" s="224">
        <f t="shared" si="4"/>
        <v>8222.5</v>
      </c>
      <c r="V34" s="224">
        <f t="shared" si="5"/>
        <v>8596.25</v>
      </c>
      <c r="W34" s="225"/>
      <c r="X34" s="225"/>
      <c r="Y34" s="225"/>
      <c r="Z34" s="225"/>
      <c r="AA34" s="225"/>
      <c r="AB34" s="225"/>
      <c r="AC34" s="225"/>
    </row>
    <row r="35" spans="1:29" ht="15.75" customHeight="1" thickBot="1">
      <c r="A35" s="174">
        <f>'[1]зона-МСК'!A35</f>
        <v>20000111842</v>
      </c>
      <c r="B35" s="174" t="str">
        <f>'[1]зона-МСК'!B35</f>
        <v>Шкаф бухгалтерский КБ 10</v>
      </c>
      <c r="C35" s="200">
        <f>'[1]расчет '!BG35</f>
        <v>14793.392333333331</v>
      </c>
      <c r="D35" s="201">
        <f>'[1]расчет '!BH35</f>
        <v>14793.392333333331</v>
      </c>
      <c r="E35" s="201">
        <f>'[1]расчет '!BJ35</f>
        <v>15452.548055999998</v>
      </c>
      <c r="F35" s="213">
        <f>'[1]расчет '!BK35</f>
        <v>16331.96136</v>
      </c>
      <c r="G35" s="214">
        <f>'[1]расчет '!BL35</f>
        <v>18342.048912</v>
      </c>
      <c r="H35" s="205">
        <f>'[1]расчет '!BM35</f>
        <v>21357.180239999998</v>
      </c>
      <c r="I35" s="215">
        <f>'[1]расчет '!CO35</f>
        <v>25126.094399999998</v>
      </c>
      <c r="J35" s="216"/>
      <c r="K35" s="217"/>
      <c r="L35" s="221">
        <f>'[1]расчет '!CR35</f>
        <v>18900</v>
      </c>
      <c r="M35" s="181">
        <f>'[1]расчет '!CS35</f>
        <v>18900</v>
      </c>
      <c r="N35" s="229"/>
      <c r="O35" s="230">
        <v>11874</v>
      </c>
      <c r="P35" s="230"/>
      <c r="Q35" s="230"/>
      <c r="R35" s="230"/>
      <c r="S35" s="230">
        <v>16980</v>
      </c>
      <c r="T35" s="224">
        <f t="shared" si="3"/>
        <v>17829</v>
      </c>
      <c r="U35" s="224">
        <f t="shared" si="4"/>
        <v>18678</v>
      </c>
      <c r="V35" s="224">
        <f t="shared" si="5"/>
        <v>19527</v>
      </c>
      <c r="W35" s="225"/>
      <c r="X35" s="225"/>
      <c r="Y35" s="225"/>
      <c r="Z35" s="225"/>
      <c r="AA35" s="225"/>
      <c r="AB35" s="225"/>
      <c r="AC35" s="225"/>
    </row>
    <row r="36" spans="1:29" ht="15.75" customHeight="1" thickBot="1">
      <c r="A36" s="174">
        <f>'[1]зона-МСК'!A36</f>
        <v>20000114529</v>
      </c>
      <c r="B36" s="174" t="str">
        <f>'[1]зона-МСК'!B36</f>
        <v>Шкаф бухгалтерский КБ 011</v>
      </c>
      <c r="C36" s="200">
        <f>'[1]расчет '!BG36</f>
        <v>3301.5064</v>
      </c>
      <c r="D36" s="201">
        <f>'[1]расчет '!BH36</f>
        <v>3301.5064</v>
      </c>
      <c r="E36" s="201">
        <f>'[1]расчет '!BJ36</f>
        <v>3356.1842976000003</v>
      </c>
      <c r="F36" s="213">
        <f>'[1]расчет '!BK36</f>
        <v>3547.1866560000003</v>
      </c>
      <c r="G36" s="214">
        <f>'[1]расчет '!BL36</f>
        <v>3983.7634752000004</v>
      </c>
      <c r="H36" s="205">
        <f>'[1]расчет '!BM36</f>
        <v>4638.628704</v>
      </c>
      <c r="I36" s="215">
        <f>'[1]расчет '!CO36</f>
        <v>5457.21024</v>
      </c>
      <c r="J36" s="216"/>
      <c r="K36" s="217"/>
      <c r="L36" s="221">
        <f>'[1]расчет '!CR36</f>
        <v>0</v>
      </c>
      <c r="M36" s="181">
        <f>'[1]расчет '!CS36</f>
        <v>0</v>
      </c>
      <c r="N36" s="238"/>
      <c r="O36" s="239"/>
      <c r="P36" s="239"/>
      <c r="Q36" s="239"/>
      <c r="R36" s="239"/>
      <c r="S36" s="239"/>
      <c r="T36" s="224">
        <f t="shared" si="3"/>
        <v>0</v>
      </c>
      <c r="U36" s="224">
        <f t="shared" si="4"/>
        <v>0</v>
      </c>
      <c r="V36" s="224">
        <f t="shared" si="5"/>
        <v>0</v>
      </c>
      <c r="W36" s="225"/>
      <c r="X36" s="225"/>
      <c r="Y36" s="225"/>
      <c r="Z36" s="225"/>
      <c r="AA36" s="225"/>
      <c r="AB36" s="225"/>
      <c r="AC36" s="225"/>
    </row>
    <row r="37" spans="1:29" ht="15.75" customHeight="1" thickBot="1">
      <c r="A37" s="174">
        <f>'[1]зона-МСК'!A37</f>
        <v>20000111535</v>
      </c>
      <c r="B37" s="174" t="str">
        <f>'[1]зона-МСК'!B37</f>
        <v>Шкаф бухгалтерский КБ 011т</v>
      </c>
      <c r="C37" s="200">
        <f>'[1]расчет '!BG37</f>
        <v>3575.88295</v>
      </c>
      <c r="D37" s="201">
        <f>'[1]расчет '!BH37</f>
        <v>3575.8829500000006</v>
      </c>
      <c r="E37" s="201">
        <f>'[1]расчет '!BJ37</f>
        <v>3626.1708228000007</v>
      </c>
      <c r="F37" s="213">
        <f>'[1]расчет '!BK37</f>
        <v>3832.538268000001</v>
      </c>
      <c r="G37" s="214">
        <f>'[1]расчет '!BL37</f>
        <v>4304.235285600001</v>
      </c>
      <c r="H37" s="205">
        <f>'[1]расчет '!BM37</f>
        <v>5011.780812000001</v>
      </c>
      <c r="I37" s="215">
        <f>'[1]расчет '!CO37</f>
        <v>5896.212720000001</v>
      </c>
      <c r="J37" s="216"/>
      <c r="K37" s="217"/>
      <c r="L37" s="221">
        <f>'[1]расчет '!CR37</f>
        <v>4095</v>
      </c>
      <c r="M37" s="181">
        <f>'[1]расчет '!CS37</f>
        <v>4095</v>
      </c>
      <c r="N37" s="227"/>
      <c r="O37" s="228">
        <v>3067</v>
      </c>
      <c r="P37" s="228"/>
      <c r="Q37" s="228"/>
      <c r="R37" s="228"/>
      <c r="S37" s="228">
        <v>4386</v>
      </c>
      <c r="T37" s="224">
        <f t="shared" si="3"/>
        <v>4605.3</v>
      </c>
      <c r="U37" s="224">
        <f t="shared" si="4"/>
        <v>4824.6</v>
      </c>
      <c r="V37" s="224">
        <f t="shared" si="5"/>
        <v>5043.9</v>
      </c>
      <c r="W37" s="225"/>
      <c r="X37" s="225"/>
      <c r="Y37" s="225"/>
      <c r="Z37" s="225"/>
      <c r="AA37" s="225"/>
      <c r="AB37" s="225"/>
      <c r="AC37" s="225"/>
    </row>
    <row r="38" spans="1:29" ht="15.75" customHeight="1" thickBot="1">
      <c r="A38" s="174">
        <f>'[1]зона-МСК'!A38</f>
        <v>20000112053</v>
      </c>
      <c r="B38" s="174" t="str">
        <f>'[1]зона-МСК'!B38</f>
        <v>Шкаф бухгалтерский КБ 012т</v>
      </c>
      <c r="C38" s="200">
        <f>'[1]расчет '!BG38</f>
        <v>3690.73825</v>
      </c>
      <c r="D38" s="201">
        <f>'[1]расчет '!BH38</f>
        <v>3690.7382500000003</v>
      </c>
      <c r="E38" s="201">
        <f>'[1]расчет '!BJ38</f>
        <v>3739.1884380000006</v>
      </c>
      <c r="F38" s="213">
        <f>'[1]расчет '!BK38</f>
        <v>3951.987780000001</v>
      </c>
      <c r="G38" s="214">
        <f>'[1]расчет '!BL38</f>
        <v>4438.386276000001</v>
      </c>
      <c r="H38" s="205">
        <f>'[1]расчет '!BM38</f>
        <v>5167.984020000001</v>
      </c>
      <c r="I38" s="215">
        <f>'[1]расчет '!CO38</f>
        <v>6079.981200000001</v>
      </c>
      <c r="J38" s="216"/>
      <c r="K38" s="217"/>
      <c r="L38" s="221">
        <f>'[1]расчет '!CR38</f>
        <v>0</v>
      </c>
      <c r="M38" s="181">
        <f>'[1]расчет '!CS38</f>
        <v>0</v>
      </c>
      <c r="N38" s="227"/>
      <c r="O38" s="228">
        <v>3172</v>
      </c>
      <c r="P38" s="228"/>
      <c r="Q38" s="228"/>
      <c r="R38" s="228"/>
      <c r="S38" s="228">
        <v>4536</v>
      </c>
      <c r="T38" s="224">
        <f t="shared" si="3"/>
        <v>4762.8</v>
      </c>
      <c r="U38" s="224">
        <f t="shared" si="4"/>
        <v>4989.6</v>
      </c>
      <c r="V38" s="224">
        <f t="shared" si="5"/>
        <v>5216.4</v>
      </c>
      <c r="W38" s="225"/>
      <c r="X38" s="225"/>
      <c r="Y38" s="225"/>
      <c r="Z38" s="225"/>
      <c r="AA38" s="225"/>
      <c r="AB38" s="225"/>
      <c r="AC38" s="225"/>
    </row>
    <row r="39" spans="1:29" ht="15.75" customHeight="1" thickBot="1">
      <c r="A39" s="174">
        <f>'[1]зона-МСК'!A39</f>
        <v>20000111536</v>
      </c>
      <c r="B39" s="174" t="str">
        <f>'[1]зона-МСК'!B39</f>
        <v>Шкаф бухгалтерский КБ 021</v>
      </c>
      <c r="C39" s="200">
        <f>'[1]расчет '!BG39</f>
        <v>4872.9334666666655</v>
      </c>
      <c r="D39" s="201">
        <f>'[1]расчет '!BH39</f>
        <v>4872.9334666666655</v>
      </c>
      <c r="E39" s="201">
        <f>'[1]расчет '!BJ39</f>
        <v>4974.136531199998</v>
      </c>
      <c r="F39" s="213">
        <f>'[1]расчет '!BK39</f>
        <v>5257.217471999998</v>
      </c>
      <c r="G39" s="214">
        <f>'[1]расчет '!BL39</f>
        <v>5904.259622399998</v>
      </c>
      <c r="H39" s="205">
        <f>'[1]расчет '!BM39</f>
        <v>6874.822847999998</v>
      </c>
      <c r="I39" s="215">
        <f>'[1]расчет '!CO39</f>
        <v>8088.026879999998</v>
      </c>
      <c r="J39" s="216"/>
      <c r="K39" s="217"/>
      <c r="L39" s="221">
        <f>'[1]расчет '!CR39</f>
        <v>0</v>
      </c>
      <c r="M39" s="181">
        <f>'[1]расчет '!CS39</f>
        <v>0</v>
      </c>
      <c r="N39" s="227"/>
      <c r="O39" s="228">
        <v>4117</v>
      </c>
      <c r="P39" s="228"/>
      <c r="Q39" s="228"/>
      <c r="R39" s="228"/>
      <c r="S39" s="228">
        <v>5887</v>
      </c>
      <c r="T39" s="224">
        <f t="shared" si="3"/>
        <v>6181.35</v>
      </c>
      <c r="U39" s="224">
        <f t="shared" si="4"/>
        <v>6475.700000000001</v>
      </c>
      <c r="V39" s="224">
        <f t="shared" si="5"/>
        <v>6770.049999999999</v>
      </c>
      <c r="W39" s="225"/>
      <c r="X39" s="225"/>
      <c r="Y39" s="225"/>
      <c r="Z39" s="225"/>
      <c r="AA39" s="225"/>
      <c r="AB39" s="225"/>
      <c r="AC39" s="225"/>
    </row>
    <row r="40" spans="1:29" s="210" customFormat="1" ht="15" customHeight="1" thickBot="1">
      <c r="A40" s="174">
        <f>'[1]зона-МСК'!A40</f>
        <v>20000111839</v>
      </c>
      <c r="B40" s="174" t="str">
        <f>'[1]зона-МСК'!B40</f>
        <v>Шкаф бухгалтерский КБ 021т</v>
      </c>
      <c r="C40" s="200">
        <f>'[1]расчет '!BG40</f>
        <v>5147.310016666666</v>
      </c>
      <c r="D40" s="201">
        <f>'[1]расчет '!BH40</f>
        <v>5147.310016666666</v>
      </c>
      <c r="E40" s="201">
        <f>'[1]расчет '!BJ40</f>
        <v>5244.123056399999</v>
      </c>
      <c r="F40" s="213">
        <f>'[1]расчет '!BK40</f>
        <v>5542.569083999999</v>
      </c>
      <c r="G40" s="214">
        <f>'[1]расчет '!BL40</f>
        <v>6224.731432799999</v>
      </c>
      <c r="H40" s="205">
        <f>'[1]расчет '!BM40</f>
        <v>7247.974955999998</v>
      </c>
      <c r="I40" s="215">
        <f>'[1]расчет '!CO40</f>
        <v>8527.029359999999</v>
      </c>
      <c r="J40" s="216"/>
      <c r="K40" s="217"/>
      <c r="L40" s="221">
        <f>'[1]расчет '!CR40</f>
        <v>5995</v>
      </c>
      <c r="M40" s="181">
        <f>'[1]расчет '!CS40</f>
        <v>5995</v>
      </c>
      <c r="N40" s="227"/>
      <c r="O40" s="228">
        <v>4500</v>
      </c>
      <c r="P40" s="228"/>
      <c r="Q40" s="228"/>
      <c r="R40" s="228"/>
      <c r="S40" s="228">
        <v>6435</v>
      </c>
      <c r="T40" s="224">
        <f t="shared" si="3"/>
        <v>6756.75</v>
      </c>
      <c r="U40" s="224">
        <f t="shared" si="4"/>
        <v>7078.500000000001</v>
      </c>
      <c r="V40" s="224">
        <f t="shared" si="5"/>
        <v>7400.249999999999</v>
      </c>
      <c r="W40" s="225"/>
      <c r="X40" s="225"/>
      <c r="Y40" s="225"/>
      <c r="Z40" s="225"/>
      <c r="AA40" s="225"/>
      <c r="AB40" s="225"/>
      <c r="AC40" s="225"/>
    </row>
    <row r="41" spans="1:29" ht="15" customHeight="1" thickBot="1">
      <c r="A41" s="174">
        <f>'[1]зона-МСК'!A41</f>
        <v>20000111863</v>
      </c>
      <c r="B41" s="174" t="str">
        <f>'[1]зона-МСК'!B41</f>
        <v>Шкаф бухгалтерский КБ 023</v>
      </c>
      <c r="C41" s="200">
        <f>'[1]расчет '!BG41</f>
        <v>5721.586516666666</v>
      </c>
      <c r="D41" s="201">
        <f>'[1]расчет '!BH41</f>
        <v>5721.586516666666</v>
      </c>
      <c r="E41" s="201">
        <f>'[1]расчет '!BJ41</f>
        <v>5809.2111324</v>
      </c>
      <c r="F41" s="213">
        <f>'[1]расчет '!BK41</f>
        <v>6139.816644</v>
      </c>
      <c r="G41" s="214">
        <f>'[1]расчет '!BL41</f>
        <v>6895.4863848</v>
      </c>
      <c r="H41" s="205">
        <f>'[1]расчет '!BM41</f>
        <v>8028.9909959999995</v>
      </c>
      <c r="I41" s="215">
        <f>'[1]расчет '!CO41</f>
        <v>9445.87176</v>
      </c>
      <c r="J41" s="216"/>
      <c r="K41" s="217"/>
      <c r="L41" s="221">
        <f>'[1]расчет '!CR41</f>
        <v>0</v>
      </c>
      <c r="M41" s="181">
        <f>'[1]расчет '!CS41</f>
        <v>0</v>
      </c>
      <c r="N41" s="238"/>
      <c r="O41" s="228"/>
      <c r="P41" s="228"/>
      <c r="Q41" s="228"/>
      <c r="R41" s="228"/>
      <c r="S41" s="228"/>
      <c r="T41" s="224">
        <f t="shared" si="3"/>
        <v>0</v>
      </c>
      <c r="U41" s="224">
        <f t="shared" si="4"/>
        <v>0</v>
      </c>
      <c r="V41" s="224">
        <f t="shared" si="5"/>
        <v>0</v>
      </c>
      <c r="W41" s="225"/>
      <c r="X41" s="225"/>
      <c r="Y41" s="225"/>
      <c r="Z41" s="225"/>
      <c r="AA41" s="225"/>
      <c r="AB41" s="225"/>
      <c r="AC41" s="225"/>
    </row>
    <row r="42" spans="1:29" ht="15" customHeight="1" thickBot="1">
      <c r="A42" s="174">
        <f>'[1]зона-МСК'!A42</f>
        <v>20000111538</v>
      </c>
      <c r="B42" s="174" t="str">
        <f>'[1]зона-МСК'!B42</f>
        <v>Шкаф бухгалтерский КБ 023т</v>
      </c>
      <c r="C42" s="200">
        <f>'[1]расчет '!BG42</f>
        <v>5995.963066666665</v>
      </c>
      <c r="D42" s="201">
        <f>'[1]расчет '!BH42</f>
        <v>5995.963066666665</v>
      </c>
      <c r="E42" s="201">
        <f>'[1]расчет '!BJ42</f>
        <v>6079.1976576</v>
      </c>
      <c r="F42" s="213">
        <f>'[1]расчет '!BK42</f>
        <v>6425.168255999999</v>
      </c>
      <c r="G42" s="214">
        <f>'[1]расчет '!BL42</f>
        <v>7215.958195199999</v>
      </c>
      <c r="H42" s="205">
        <f>'[1]расчет '!BM42</f>
        <v>8402.143103999999</v>
      </c>
      <c r="I42" s="215">
        <f>'[1]расчет '!CO42</f>
        <v>9884.87424</v>
      </c>
      <c r="J42" s="216"/>
      <c r="K42" s="217"/>
      <c r="L42" s="221">
        <f>'[1]расчет '!CR42</f>
        <v>0</v>
      </c>
      <c r="M42" s="181">
        <f>'[1]расчет '!CS42</f>
        <v>0</v>
      </c>
      <c r="N42" s="238"/>
      <c r="O42" s="228">
        <v>5148</v>
      </c>
      <c r="P42" s="228"/>
      <c r="Q42" s="228"/>
      <c r="R42" s="228"/>
      <c r="S42" s="228">
        <v>7362</v>
      </c>
      <c r="T42" s="224">
        <f t="shared" si="3"/>
        <v>7730.1</v>
      </c>
      <c r="U42" s="224">
        <f t="shared" si="4"/>
        <v>8098.200000000001</v>
      </c>
      <c r="V42" s="224">
        <f t="shared" si="5"/>
        <v>8466.3</v>
      </c>
      <c r="W42" s="225"/>
      <c r="X42" s="225"/>
      <c r="Y42" s="225"/>
      <c r="Z42" s="225"/>
      <c r="AA42" s="225"/>
      <c r="AB42" s="225"/>
      <c r="AC42" s="225"/>
    </row>
    <row r="43" spans="1:29" ht="15" customHeight="1" thickBot="1">
      <c r="A43" s="174">
        <f>'[1]зона-МСК'!A43</f>
        <v>20000114530</v>
      </c>
      <c r="B43" s="174" t="str">
        <f>'[1]зона-МСК'!B43</f>
        <v>Шкаф бухгалтерский КБ 031</v>
      </c>
      <c r="C43" s="200">
        <f>'[1]расчет '!BG43</f>
        <v>6263.4497833333335</v>
      </c>
      <c r="D43" s="201">
        <f>'[1]расчет '!BH43</f>
        <v>6263.4497833333335</v>
      </c>
      <c r="E43" s="201">
        <f>'[1]расчет '!BJ43</f>
        <v>6387.197086800001</v>
      </c>
      <c r="F43" s="213">
        <f>'[1]расчет '!BK43</f>
        <v>6750.696108</v>
      </c>
      <c r="G43" s="214">
        <f>'[1]расчет '!BL43</f>
        <v>7581.5510136</v>
      </c>
      <c r="H43" s="205">
        <f>'[1]расчет '!BM43</f>
        <v>8827.833372000001</v>
      </c>
      <c r="I43" s="215">
        <f>'[1]расчет '!CO43</f>
        <v>10385.68632</v>
      </c>
      <c r="J43" s="216"/>
      <c r="K43" s="217"/>
      <c r="L43" s="221">
        <f>'[1]расчет '!CR43</f>
        <v>0</v>
      </c>
      <c r="M43" s="181">
        <f>'[1]расчет '!CS43</f>
        <v>0</v>
      </c>
      <c r="N43" s="238"/>
      <c r="O43" s="228"/>
      <c r="P43" s="228"/>
      <c r="Q43" s="228"/>
      <c r="R43" s="228"/>
      <c r="S43" s="228"/>
      <c r="T43" s="224">
        <f t="shared" si="3"/>
        <v>0</v>
      </c>
      <c r="U43" s="224">
        <f t="shared" si="4"/>
        <v>0</v>
      </c>
      <c r="V43" s="224">
        <f t="shared" si="5"/>
        <v>0</v>
      </c>
      <c r="W43" s="225"/>
      <c r="X43" s="225"/>
      <c r="Y43" s="225"/>
      <c r="Z43" s="225"/>
      <c r="AA43" s="225"/>
      <c r="AB43" s="225"/>
      <c r="AC43" s="225"/>
    </row>
    <row r="44" spans="1:29" ht="15" customHeight="1" thickBot="1">
      <c r="A44" s="174">
        <f>'[1]зона-МСК'!A44</f>
        <v>20000111539</v>
      </c>
      <c r="B44" s="174" t="str">
        <f>'[1]зона-МСК'!B44</f>
        <v>Шкаф бухгалтерский КБ 031т</v>
      </c>
      <c r="C44" s="200">
        <f>'[1]расчет '!BG44</f>
        <v>6537.826333333334</v>
      </c>
      <c r="D44" s="201">
        <f>'[1]расчет '!BH44</f>
        <v>6537.826333333334</v>
      </c>
      <c r="E44" s="201">
        <f>'[1]расчет '!BJ44</f>
        <v>6657.183612000002</v>
      </c>
      <c r="F44" s="213">
        <f>'[1]расчет '!BK44</f>
        <v>7036.047720000002</v>
      </c>
      <c r="G44" s="214">
        <f>'[1]расчет '!BL44</f>
        <v>7902.022824000002</v>
      </c>
      <c r="H44" s="205">
        <f>'[1]расчет '!BM44</f>
        <v>9200.985480000003</v>
      </c>
      <c r="I44" s="215">
        <f>'[1]расчет '!CO44</f>
        <v>10824.688800000004</v>
      </c>
      <c r="J44" s="216"/>
      <c r="K44" s="217"/>
      <c r="L44" s="221">
        <f>'[1]расчет '!CR44</f>
        <v>7495</v>
      </c>
      <c r="M44" s="181">
        <f>'[1]расчет '!CS44</f>
        <v>7495</v>
      </c>
      <c r="N44" s="238"/>
      <c r="O44" s="228">
        <v>5749</v>
      </c>
      <c r="P44" s="228"/>
      <c r="Q44" s="228"/>
      <c r="R44" s="228"/>
      <c r="S44" s="228">
        <v>10423</v>
      </c>
      <c r="T44" s="224">
        <f t="shared" si="3"/>
        <v>10944.15</v>
      </c>
      <c r="U44" s="224">
        <f t="shared" si="4"/>
        <v>11465.300000000001</v>
      </c>
      <c r="V44" s="224">
        <f t="shared" si="5"/>
        <v>11986.449999999999</v>
      </c>
      <c r="W44" s="225"/>
      <c r="X44" s="225"/>
      <c r="Y44" s="225"/>
      <c r="Z44" s="225"/>
      <c r="AA44" s="225"/>
      <c r="AB44" s="225"/>
      <c r="AC44" s="225"/>
    </row>
    <row r="45" spans="1:29" ht="15" customHeight="1" thickBot="1">
      <c r="A45" s="174">
        <f>'[1]зона-МСК'!A45</f>
        <v>20000117735</v>
      </c>
      <c r="B45" s="174" t="str">
        <f>'[1]зона-МСК'!B45</f>
        <v>Шкаф бухгалтерский КБ 032</v>
      </c>
      <c r="C45" s="200">
        <f>'[1]расчет '!BG45</f>
        <v>6958.962433333333</v>
      </c>
      <c r="D45" s="201">
        <f>'[1]расчет '!BH45</f>
        <v>6958.962433333333</v>
      </c>
      <c r="E45" s="201">
        <f>'[1]расчет '!BJ45</f>
        <v>7071.581534400001</v>
      </c>
      <c r="F45" s="213">
        <f>'[1]расчет '!BK45</f>
        <v>7474.029264000001</v>
      </c>
      <c r="G45" s="214">
        <f>'[1]расчет '!BL45</f>
        <v>8393.909788800001</v>
      </c>
      <c r="H45" s="205">
        <f>'[1]расчет '!BM45</f>
        <v>9773.730576000002</v>
      </c>
      <c r="I45" s="215">
        <f>'[1]расчет '!CO45</f>
        <v>11498.506560000002</v>
      </c>
      <c r="J45" s="216"/>
      <c r="K45" s="217"/>
      <c r="L45" s="221">
        <f>'[1]расчет '!CR45</f>
        <v>0</v>
      </c>
      <c r="M45" s="181">
        <f>'[1]расчет '!CS45</f>
        <v>0</v>
      </c>
      <c r="N45" s="238"/>
      <c r="O45" s="228"/>
      <c r="P45" s="228"/>
      <c r="Q45" s="228"/>
      <c r="R45" s="228"/>
      <c r="S45" s="228"/>
      <c r="T45" s="224">
        <f t="shared" si="3"/>
        <v>0</v>
      </c>
      <c r="U45" s="224">
        <f t="shared" si="4"/>
        <v>0</v>
      </c>
      <c r="V45" s="224">
        <f t="shared" si="5"/>
        <v>0</v>
      </c>
      <c r="W45" s="225"/>
      <c r="X45" s="225"/>
      <c r="Y45" s="225"/>
      <c r="Z45" s="225"/>
      <c r="AA45" s="225"/>
      <c r="AB45" s="225"/>
      <c r="AC45" s="225"/>
    </row>
    <row r="46" spans="1:29" ht="15" customHeight="1" thickBot="1">
      <c r="A46" s="174">
        <f>'[1]зона-МСК'!A46</f>
        <v>20000111857</v>
      </c>
      <c r="B46" s="174" t="str">
        <f>'[1]зона-МСК'!B46</f>
        <v>Шкаф бухгалтерский КБ 032т</v>
      </c>
      <c r="C46" s="200">
        <f>'[1]расчет '!BG46</f>
        <v>7233.338983333334</v>
      </c>
      <c r="D46" s="201">
        <f>'[1]расчет '!BH46</f>
        <v>7233.338983333334</v>
      </c>
      <c r="E46" s="201">
        <f>'[1]расчет '!BJ46</f>
        <v>7341.568059600001</v>
      </c>
      <c r="F46" s="213">
        <f>'[1]расчет '!BK46</f>
        <v>7759.380876000002</v>
      </c>
      <c r="G46" s="214">
        <f>'[1]расчет '!BL46</f>
        <v>8714.381599200002</v>
      </c>
      <c r="H46" s="205">
        <f>'[1]расчет '!BM46</f>
        <v>10146.882684000002</v>
      </c>
      <c r="I46" s="215">
        <f>'[1]расчет '!CO46</f>
        <v>11937.509040000003</v>
      </c>
      <c r="J46" s="216"/>
      <c r="K46" s="217"/>
      <c r="L46" s="221">
        <f>'[1]расчет '!CR46</f>
        <v>8495</v>
      </c>
      <c r="M46" s="181">
        <f>'[1]расчет '!CS46</f>
        <v>8495</v>
      </c>
      <c r="N46" s="238"/>
      <c r="O46" s="228">
        <v>6462</v>
      </c>
      <c r="P46" s="228"/>
      <c r="Q46" s="228"/>
      <c r="R46" s="228"/>
      <c r="S46" s="228">
        <v>9241</v>
      </c>
      <c r="T46" s="224">
        <f t="shared" si="3"/>
        <v>9703.050000000001</v>
      </c>
      <c r="U46" s="224">
        <f t="shared" si="4"/>
        <v>10165.1</v>
      </c>
      <c r="V46" s="224">
        <f t="shared" si="5"/>
        <v>10627.15</v>
      </c>
      <c r="W46" s="225"/>
      <c r="X46" s="225"/>
      <c r="Y46" s="225"/>
      <c r="Z46" s="225"/>
      <c r="AA46" s="225"/>
      <c r="AB46" s="225"/>
      <c r="AC46" s="225"/>
    </row>
    <row r="47" spans="1:29" ht="15" customHeight="1" thickBot="1">
      <c r="A47" s="174">
        <f>'[1]зона-МСК'!A47</f>
        <v>20000111540</v>
      </c>
      <c r="B47" s="174" t="str">
        <f>'[1]зона-МСК'!B47</f>
        <v>Шкаф бухгалтерский КБ 033</v>
      </c>
      <c r="C47" s="200">
        <f>'[1]расчет '!BG47</f>
        <v>7826.7580333333335</v>
      </c>
      <c r="D47" s="201">
        <f>'[1]расчет '!BH47</f>
        <v>7826.7580333333335</v>
      </c>
      <c r="E47" s="201">
        <f>'[1]расчет '!BJ47</f>
        <v>7925.4924048</v>
      </c>
      <c r="F47" s="213">
        <f>'[1]расчет '!BK47</f>
        <v>8376.536688</v>
      </c>
      <c r="G47" s="214">
        <f>'[1]расчет '!BL47</f>
        <v>9407.4950496</v>
      </c>
      <c r="H47" s="205">
        <f>'[1]расчет '!BM47</f>
        <v>10953.932592000001</v>
      </c>
      <c r="I47" s="215">
        <f>'[1]расчет '!CO47</f>
        <v>12886.97952</v>
      </c>
      <c r="J47" s="216"/>
      <c r="K47" s="217"/>
      <c r="L47" s="221">
        <f>'[1]расчет '!CR47</f>
        <v>0</v>
      </c>
      <c r="M47" s="181">
        <f>'[1]расчет '!CS47</f>
        <v>0</v>
      </c>
      <c r="N47" s="238"/>
      <c r="O47" s="228">
        <v>6906</v>
      </c>
      <c r="P47" s="228"/>
      <c r="Q47" s="228"/>
      <c r="R47" s="228"/>
      <c r="S47" s="228">
        <v>9876</v>
      </c>
      <c r="T47" s="224">
        <f t="shared" si="3"/>
        <v>10369.800000000001</v>
      </c>
      <c r="U47" s="224">
        <f t="shared" si="4"/>
        <v>10863.6</v>
      </c>
      <c r="V47" s="224">
        <f t="shared" si="5"/>
        <v>11357.4</v>
      </c>
      <c r="W47" s="225"/>
      <c r="X47" s="225"/>
      <c r="Y47" s="225"/>
      <c r="Z47" s="225"/>
      <c r="AA47" s="225"/>
      <c r="AB47" s="225"/>
      <c r="AC47" s="225"/>
    </row>
    <row r="48" spans="1:29" ht="15" customHeight="1" thickBot="1">
      <c r="A48" s="174">
        <f>'[1]зона-МСК'!A48</f>
        <v>20000111840</v>
      </c>
      <c r="B48" s="174" t="str">
        <f>'[1]зона-МСК'!B48</f>
        <v>Шкаф бухгалтерский КБ 033т</v>
      </c>
      <c r="C48" s="200">
        <f>'[1]расчет '!BG48</f>
        <v>8101.1345833333335</v>
      </c>
      <c r="D48" s="201">
        <f>'[1]расчет '!BH48</f>
        <v>8101.1345833333335</v>
      </c>
      <c r="E48" s="201">
        <f>'[1]расчет '!BJ48</f>
        <v>8195.478930000001</v>
      </c>
      <c r="F48" s="213">
        <f>'[1]расчет '!BK48</f>
        <v>8661.888300000002</v>
      </c>
      <c r="G48" s="214">
        <f>'[1]расчет '!BL48</f>
        <v>9727.96686</v>
      </c>
      <c r="H48" s="205">
        <f>'[1]расчет '!BM48</f>
        <v>11327.084700000001</v>
      </c>
      <c r="I48" s="215">
        <f>'[1]расчет '!CO48</f>
        <v>13325.982000000002</v>
      </c>
      <c r="J48" s="216"/>
      <c r="K48" s="217"/>
      <c r="L48" s="221">
        <f>'[1]расчет '!CR48</f>
        <v>9495</v>
      </c>
      <c r="M48" s="181">
        <f>'[1]расчет '!CS48</f>
        <v>9495</v>
      </c>
      <c r="N48" s="241"/>
      <c r="O48" s="228">
        <v>7289</v>
      </c>
      <c r="P48" s="228"/>
      <c r="Q48" s="228"/>
      <c r="R48" s="228"/>
      <c r="S48" s="228">
        <v>10423</v>
      </c>
      <c r="T48" s="224">
        <f t="shared" si="3"/>
        <v>10944.15</v>
      </c>
      <c r="U48" s="224">
        <f t="shared" si="4"/>
        <v>11465.300000000001</v>
      </c>
      <c r="V48" s="224">
        <f t="shared" si="5"/>
        <v>11986.449999999999</v>
      </c>
      <c r="W48" s="225"/>
      <c r="X48" s="225"/>
      <c r="Y48" s="225"/>
      <c r="Z48" s="225"/>
      <c r="AA48" s="225"/>
      <c r="AB48" s="225"/>
      <c r="AC48" s="225"/>
    </row>
    <row r="49" spans="1:29" ht="15" customHeight="1" thickBot="1">
      <c r="A49" s="174">
        <f>'[1]зона-МСК'!A49</f>
        <v>20000116479</v>
      </c>
      <c r="B49" s="174" t="str">
        <f>'[1]зона-МСК'!B49</f>
        <v>Шкаф бухгалтерский КБ 041</v>
      </c>
      <c r="C49" s="200">
        <f>'[1]расчет '!BG49</f>
        <v>4171.039966666666</v>
      </c>
      <c r="D49" s="201">
        <f>'[1]расчет '!BH49</f>
        <v>4171.039966666666</v>
      </c>
      <c r="E49" s="201">
        <f>'[1]расчет '!BJ49</f>
        <v>4283.473327199999</v>
      </c>
      <c r="F49" s="213">
        <f>'[1]расчет '!BK49</f>
        <v>4527.248232</v>
      </c>
      <c r="G49" s="214">
        <f>'[1]расчет '!BL49</f>
        <v>5084.448014399999</v>
      </c>
      <c r="H49" s="205">
        <f>'[1]расчет '!BM49</f>
        <v>5920.2476879999995</v>
      </c>
      <c r="I49" s="215">
        <f>'[1]расчет '!CO49</f>
        <v>6964.99728</v>
      </c>
      <c r="J49" s="216"/>
      <c r="K49" s="217"/>
      <c r="L49" s="221">
        <f>'[1]расчет '!CR49</f>
        <v>0</v>
      </c>
      <c r="M49" s="181">
        <f>'[1]расчет '!CS49</f>
        <v>0</v>
      </c>
      <c r="N49" s="241"/>
      <c r="O49" s="228"/>
      <c r="P49" s="228"/>
      <c r="Q49" s="228"/>
      <c r="R49" s="228"/>
      <c r="S49" s="228"/>
      <c r="T49" s="224">
        <f t="shared" si="3"/>
        <v>0</v>
      </c>
      <c r="U49" s="224">
        <f t="shared" si="4"/>
        <v>0</v>
      </c>
      <c r="V49" s="224">
        <f t="shared" si="5"/>
        <v>0</v>
      </c>
      <c r="W49" s="225"/>
      <c r="X49" s="225"/>
      <c r="Y49" s="225"/>
      <c r="Z49" s="225"/>
      <c r="AA49" s="225"/>
      <c r="AB49" s="225"/>
      <c r="AC49" s="225"/>
    </row>
    <row r="50" spans="1:29" ht="15" customHeight="1" thickBot="1">
      <c r="A50" s="174">
        <f>'[1]зона-МСК'!A50</f>
        <v>20000111541</v>
      </c>
      <c r="B50" s="174" t="str">
        <f>'[1]зона-МСК'!B50</f>
        <v>Шкаф бухгалтерский КБ 041т</v>
      </c>
      <c r="C50" s="200">
        <f>'[1]расчет '!BG50</f>
        <v>4445.416516666666</v>
      </c>
      <c r="D50" s="201">
        <f>'[1]расчет '!BH50</f>
        <v>4445.416516666666</v>
      </c>
      <c r="E50" s="201">
        <f>'[1]расчет '!BJ50</f>
        <v>4553.4598524</v>
      </c>
      <c r="F50" s="213">
        <f>'[1]расчет '!BK50</f>
        <v>4812.599844</v>
      </c>
      <c r="G50" s="214">
        <f>'[1]расчет '!BL50</f>
        <v>5404.9198248</v>
      </c>
      <c r="H50" s="205">
        <f>'[1]расчет '!BM50</f>
        <v>6293.399796000001</v>
      </c>
      <c r="I50" s="215">
        <f>'[1]расчет '!CO50</f>
        <v>7403.999760000001</v>
      </c>
      <c r="J50" s="216"/>
      <c r="K50" s="217"/>
      <c r="L50" s="221">
        <f>'[1]расчет '!CR50</f>
        <v>4995</v>
      </c>
      <c r="M50" s="181">
        <f>'[1]расчет '!CS50</f>
        <v>4995</v>
      </c>
      <c r="N50" s="241"/>
      <c r="O50" s="228">
        <v>3780</v>
      </c>
      <c r="P50" s="228"/>
      <c r="Q50" s="228"/>
      <c r="R50" s="228"/>
      <c r="S50" s="228">
        <v>5405</v>
      </c>
      <c r="T50" s="224">
        <f t="shared" si="3"/>
        <v>5675.25</v>
      </c>
      <c r="U50" s="224">
        <f t="shared" si="4"/>
        <v>5945.500000000001</v>
      </c>
      <c r="V50" s="224">
        <f t="shared" si="5"/>
        <v>6215.749999999999</v>
      </c>
      <c r="W50" s="225"/>
      <c r="X50" s="225"/>
      <c r="Y50" s="225"/>
      <c r="Z50" s="225"/>
      <c r="AA50" s="225"/>
      <c r="AB50" s="225"/>
      <c r="AC50" s="225"/>
    </row>
    <row r="51" spans="1:29" ht="15" customHeight="1" thickBot="1">
      <c r="A51" s="174">
        <f>'[1]зона-МСК'!A51</f>
        <v>20000114531</v>
      </c>
      <c r="B51" s="174" t="str">
        <f>'[1]зона-МСК'!B51</f>
        <v>Шкаф бухгалтерский КБ 042</v>
      </c>
      <c r="C51" s="200">
        <f>'[1]расчет '!BG51</f>
        <v>5230.261066666666</v>
      </c>
      <c r="D51" s="201">
        <f>'[1]расчет '!BH51</f>
        <v>5230.261066666666</v>
      </c>
      <c r="E51" s="201">
        <f>'[1]расчет '!BJ51</f>
        <v>5325.746889599999</v>
      </c>
      <c r="F51" s="213">
        <f>'[1]расчет '!BK51</f>
        <v>5628.838175999999</v>
      </c>
      <c r="G51" s="214">
        <f>'[1]расчет '!BL51</f>
        <v>6321.618259199999</v>
      </c>
      <c r="H51" s="205">
        <f>'[1]расчет '!BM51</f>
        <v>7360.7883839999995</v>
      </c>
      <c r="I51" s="215">
        <f>'[1]расчет '!CO51</f>
        <v>8659.75104</v>
      </c>
      <c r="J51" s="216"/>
      <c r="K51" s="217"/>
      <c r="L51" s="221">
        <f>'[1]расчет '!CR51</f>
        <v>0</v>
      </c>
      <c r="M51" s="181">
        <f>'[1]расчет '!CS51</f>
        <v>0</v>
      </c>
      <c r="N51" s="241"/>
      <c r="O51" s="228"/>
      <c r="P51" s="228"/>
      <c r="Q51" s="228"/>
      <c r="R51" s="228"/>
      <c r="S51" s="228"/>
      <c r="T51" s="224">
        <f t="shared" si="3"/>
        <v>0</v>
      </c>
      <c r="U51" s="224">
        <f t="shared" si="4"/>
        <v>0</v>
      </c>
      <c r="V51" s="224">
        <f t="shared" si="5"/>
        <v>0</v>
      </c>
      <c r="W51" s="225"/>
      <c r="X51" s="225"/>
      <c r="Y51" s="225"/>
      <c r="Z51" s="225"/>
      <c r="AA51" s="225"/>
      <c r="AB51" s="225"/>
      <c r="AC51" s="225"/>
    </row>
    <row r="52" spans="1:29" ht="15" customHeight="1" thickBot="1">
      <c r="A52" s="244">
        <f>'[1]зона-МСК'!A52</f>
        <v>20000111542</v>
      </c>
      <c r="B52" s="174" t="str">
        <f>'[1]зона-МСК'!B52</f>
        <v>Шкаф бухгалтерский КБ 042т</v>
      </c>
      <c r="C52" s="200">
        <f>'[1]расчет '!BG52</f>
        <v>5504.637616666665</v>
      </c>
      <c r="D52" s="201">
        <f>'[1]расчет '!BH52</f>
        <v>5504.637616666665</v>
      </c>
      <c r="E52" s="201">
        <f>'[1]расчет '!BJ52</f>
        <v>5595.733414799999</v>
      </c>
      <c r="F52" s="213">
        <f>'[1]расчет '!BK52</f>
        <v>5914.189788</v>
      </c>
      <c r="G52" s="214">
        <f>'[1]расчет '!BL52</f>
        <v>6642.090069599999</v>
      </c>
      <c r="H52" s="205">
        <f>'[1]расчет '!BM52</f>
        <v>7733.940491999999</v>
      </c>
      <c r="I52" s="215">
        <f>'[1]расчет '!CO52</f>
        <v>9098.753519999998</v>
      </c>
      <c r="J52" s="216"/>
      <c r="K52" s="217"/>
      <c r="L52" s="221">
        <f>'[1]расчет '!CR52</f>
        <v>0</v>
      </c>
      <c r="M52" s="181">
        <f>'[1]расчет '!CS52</f>
        <v>0</v>
      </c>
      <c r="N52" s="241"/>
      <c r="O52" s="228">
        <v>4719</v>
      </c>
      <c r="P52" s="228"/>
      <c r="Q52" s="228"/>
      <c r="R52" s="228"/>
      <c r="S52" s="228">
        <v>6748</v>
      </c>
      <c r="T52" s="224">
        <f t="shared" si="3"/>
        <v>7085.400000000001</v>
      </c>
      <c r="U52" s="224">
        <f t="shared" si="4"/>
        <v>7422.8</v>
      </c>
      <c r="V52" s="224">
        <f t="shared" si="5"/>
        <v>7760.2</v>
      </c>
      <c r="W52" s="225"/>
      <c r="X52" s="225"/>
      <c r="Y52" s="225"/>
      <c r="Z52" s="225"/>
      <c r="AA52" s="225"/>
      <c r="AB52" s="225"/>
      <c r="AC52" s="225"/>
    </row>
    <row r="53" spans="1:29" ht="15" customHeight="1" thickBot="1">
      <c r="A53" s="174">
        <f>'[1]зона-МСК'!A53</f>
        <v>20000114669</v>
      </c>
      <c r="B53" s="174" t="str">
        <f>'[1]зона-МСК'!B53</f>
        <v>Шкаф КС- 1т</v>
      </c>
      <c r="C53" s="200">
        <f>'[1]расчет '!BG53</f>
        <v>5974.066044444444</v>
      </c>
      <c r="D53" s="201">
        <f>'[1]расчет '!BH53</f>
        <v>5974.066044444444</v>
      </c>
      <c r="E53" s="201">
        <f>'[1]расчет '!BJ53</f>
        <v>6057.650987733333</v>
      </c>
      <c r="F53" s="213">
        <f>'[1]расчет '!BK53</f>
        <v>6402.395352888889</v>
      </c>
      <c r="G53" s="214">
        <f>'[1]расчет '!BL53</f>
        <v>7190.382473244445</v>
      </c>
      <c r="H53" s="205">
        <f>'[1]расчет '!BM53</f>
        <v>8372.363153777776</v>
      </c>
      <c r="I53" s="215">
        <f>'[1]расчет '!CO53</f>
        <v>9849.839004444444</v>
      </c>
      <c r="J53" s="216"/>
      <c r="K53" s="217"/>
      <c r="L53" s="221">
        <f>'[1]расчет '!CR53</f>
        <v>0</v>
      </c>
      <c r="M53" s="181">
        <f>'[1]расчет '!CS53</f>
        <v>0</v>
      </c>
      <c r="N53" s="241"/>
      <c r="O53" s="228"/>
      <c r="P53" s="228"/>
      <c r="Q53" s="228"/>
      <c r="R53" s="228"/>
      <c r="S53" s="228"/>
      <c r="T53" s="224">
        <f t="shared" si="0"/>
        <v>0</v>
      </c>
      <c r="U53" s="224">
        <f t="shared" si="1"/>
        <v>0</v>
      </c>
      <c r="V53" s="224">
        <f t="shared" si="2"/>
        <v>0</v>
      </c>
      <c r="W53" s="225"/>
      <c r="X53" s="225"/>
      <c r="Y53" s="225"/>
      <c r="Z53" s="225"/>
      <c r="AA53" s="225"/>
      <c r="AB53" s="225"/>
      <c r="AC53" s="225"/>
    </row>
    <row r="54" spans="1:29" ht="15" customHeight="1" thickBot="1">
      <c r="A54" s="174">
        <f>'[1]зона-МСК'!A54</f>
        <v>20000116201</v>
      </c>
      <c r="B54" s="174" t="str">
        <f>'[1]зона-МСК'!B54</f>
        <v>Шкаф КС- 2Т</v>
      </c>
      <c r="C54" s="200">
        <f>'[1]расчет '!BG54</f>
        <v>11075.67634074074</v>
      </c>
      <c r="D54" s="201">
        <f>'[1]расчет '!BH54</f>
        <v>11075.67634074074</v>
      </c>
      <c r="E54" s="201">
        <f>'[1]расчет '!BJ54</f>
        <v>11197.082185955554</v>
      </c>
      <c r="F54" s="213">
        <f>'[1]расчет '!BK54</f>
        <v>11834.314505481481</v>
      </c>
      <c r="G54" s="214">
        <f>'[1]расчет '!BL54</f>
        <v>13290.84552154074</v>
      </c>
      <c r="H54" s="205">
        <f>'[1]расчет '!BM54</f>
        <v>15475.642045629627</v>
      </c>
      <c r="I54" s="215">
        <f>'[1]расчет '!CO54</f>
        <v>18206.63770074074</v>
      </c>
      <c r="J54" s="216"/>
      <c r="K54" s="217"/>
      <c r="L54" s="221">
        <f>'[1]расчет '!CR54</f>
        <v>0</v>
      </c>
      <c r="M54" s="181">
        <f>'[1]расчет '!CS54</f>
        <v>0</v>
      </c>
      <c r="N54" s="241"/>
      <c r="O54" s="228"/>
      <c r="P54" s="228"/>
      <c r="Q54" s="228"/>
      <c r="R54" s="228"/>
      <c r="S54" s="228"/>
      <c r="T54" s="224">
        <f t="shared" si="0"/>
        <v>0</v>
      </c>
      <c r="U54" s="224">
        <f t="shared" si="1"/>
        <v>0</v>
      </c>
      <c r="V54" s="224">
        <f t="shared" si="2"/>
        <v>0</v>
      </c>
      <c r="W54" s="225"/>
      <c r="X54" s="225"/>
      <c r="Y54" s="225"/>
      <c r="Z54" s="225"/>
      <c r="AA54" s="225"/>
      <c r="AB54" s="225"/>
      <c r="AC54" s="225"/>
    </row>
    <row r="55" spans="1:29" ht="15" customHeight="1" thickBot="1">
      <c r="A55" s="174">
        <f>'[1]зона-МСК'!A55</f>
        <v>20000116490</v>
      </c>
      <c r="B55" s="174" t="str">
        <f>'[1]зона-МСК'!B55</f>
        <v>Шкаф КС- 4Т</v>
      </c>
      <c r="C55" s="200">
        <f>'[1]расчет '!BG55</f>
        <v>8724.054340740742</v>
      </c>
      <c r="D55" s="201">
        <f>'[1]расчет '!BH55</f>
        <v>8724.054340740742</v>
      </c>
      <c r="E55" s="201">
        <f>'[1]расчет '!BJ55</f>
        <v>8883.086137955557</v>
      </c>
      <c r="F55" s="213">
        <f>'[1]расчет '!BK55</f>
        <v>9388.627625481484</v>
      </c>
      <c r="G55" s="214">
        <f>'[1]расчет '!BL55</f>
        <v>10544.151025540743</v>
      </c>
      <c r="H55" s="205">
        <f>'[1]расчет '!BM55</f>
        <v>12277.436125629632</v>
      </c>
      <c r="I55" s="215">
        <f>'[1]расчет '!CO55</f>
        <v>14444.042500740745</v>
      </c>
      <c r="J55" s="216"/>
      <c r="K55" s="217"/>
      <c r="L55" s="221">
        <f>'[1]расчет '!CR55</f>
        <v>0</v>
      </c>
      <c r="M55" s="181">
        <f>'[1]расчет '!CS55</f>
        <v>0</v>
      </c>
      <c r="N55" s="241"/>
      <c r="O55" s="228"/>
      <c r="P55" s="228"/>
      <c r="Q55" s="228"/>
      <c r="R55" s="228"/>
      <c r="S55" s="228"/>
      <c r="T55" s="224">
        <f t="shared" si="0"/>
        <v>0</v>
      </c>
      <c r="U55" s="224">
        <f t="shared" si="1"/>
        <v>0</v>
      </c>
      <c r="V55" s="224">
        <f t="shared" si="2"/>
        <v>0</v>
      </c>
      <c r="W55" s="225"/>
      <c r="X55" s="225"/>
      <c r="Y55" s="225"/>
      <c r="Z55" s="225"/>
      <c r="AA55" s="225"/>
      <c r="AB55" s="225"/>
      <c r="AC55" s="225"/>
    </row>
    <row r="56" spans="1:29" ht="15" customHeight="1" thickBot="1">
      <c r="A56" s="174">
        <f>'[1]зона-МСК'!A56</f>
        <v>20000116655</v>
      </c>
      <c r="B56" s="174" t="str">
        <f>'[1]зона-МСК'!B56</f>
        <v>Шкаф КС-10</v>
      </c>
      <c r="C56" s="200">
        <f>'[1]расчет '!BG56</f>
        <v>17519.482622222222</v>
      </c>
      <c r="D56" s="201">
        <f>'[1]расчет '!BH56</f>
        <v>17519.482622222222</v>
      </c>
      <c r="E56" s="201">
        <f>'[1]расчет '!BJ56</f>
        <v>18135.020900266667</v>
      </c>
      <c r="F56" s="213">
        <f>'[1]расчет '!BK56</f>
        <v>19167.095260444446</v>
      </c>
      <c r="G56" s="214">
        <f>'[1]расчет '!BL56</f>
        <v>21526.122369422224</v>
      </c>
      <c r="H56" s="205">
        <f>'[1]расчет '!BM56</f>
        <v>25064.663032888893</v>
      </c>
      <c r="I56" s="215">
        <f>'[1]расчет '!CO56</f>
        <v>29487.838862222226</v>
      </c>
      <c r="J56" s="216"/>
      <c r="K56" s="217"/>
      <c r="L56" s="221">
        <f>'[1]расчет '!CR56</f>
        <v>0</v>
      </c>
      <c r="M56" s="181">
        <f>'[1]расчет '!CS56</f>
        <v>0</v>
      </c>
      <c r="N56" s="241"/>
      <c r="O56" s="228">
        <v>14148</v>
      </c>
      <c r="P56" s="228"/>
      <c r="Q56" s="228"/>
      <c r="R56" s="228"/>
      <c r="S56" s="228"/>
      <c r="T56" s="224">
        <f t="shared" si="0"/>
        <v>0</v>
      </c>
      <c r="U56" s="224">
        <f t="shared" si="1"/>
        <v>0</v>
      </c>
      <c r="V56" s="224">
        <f t="shared" si="2"/>
        <v>0</v>
      </c>
      <c r="W56" s="225"/>
      <c r="X56" s="225"/>
      <c r="Y56" s="225"/>
      <c r="Z56" s="225"/>
      <c r="AA56" s="225"/>
      <c r="AB56" s="225"/>
      <c r="AC56" s="225"/>
    </row>
    <row r="57" spans="1:29" ht="15" customHeight="1" thickBot="1">
      <c r="A57" s="174">
        <f>'[1]зона-МСК'!A57</f>
        <v>20000119282</v>
      </c>
      <c r="B57" s="174" t="str">
        <f>'[1]зона-МСК'!B57</f>
        <v>Шкаф КС-20</v>
      </c>
      <c r="C57" s="200">
        <f>'[1]расчет '!BG57</f>
        <v>20960.69253333333</v>
      </c>
      <c r="D57" s="201">
        <f>'[1]расчет '!BH57</f>
        <v>20960.69253333333</v>
      </c>
      <c r="E57" s="201">
        <f>'[1]расчет '!BJ57</f>
        <v>21969.096452799997</v>
      </c>
      <c r="F57" s="213">
        <f>'[1]расчет '!BK57</f>
        <v>23219.370234666665</v>
      </c>
      <c r="G57" s="214">
        <f>'[1]расчет '!BL57</f>
        <v>26077.13887893333</v>
      </c>
      <c r="H57" s="205">
        <f>'[1]расчет '!BM57</f>
        <v>30363.79184533333</v>
      </c>
      <c r="I57" s="215">
        <f>'[1]расчет '!CO57</f>
        <v>35722.10805333333</v>
      </c>
      <c r="J57" s="216"/>
      <c r="K57" s="217"/>
      <c r="L57" s="221">
        <f>'[1]расчет '!CR57</f>
        <v>0</v>
      </c>
      <c r="M57" s="181">
        <f>'[1]расчет '!CS57</f>
        <v>0</v>
      </c>
      <c r="N57" s="227"/>
      <c r="O57" s="228">
        <v>16440</v>
      </c>
      <c r="P57" s="228"/>
      <c r="Q57" s="228"/>
      <c r="R57" s="228"/>
      <c r="S57" s="228"/>
      <c r="T57" s="224">
        <f t="shared" si="0"/>
        <v>0</v>
      </c>
      <c r="U57" s="224">
        <f t="shared" si="1"/>
        <v>0</v>
      </c>
      <c r="V57" s="224">
        <f t="shared" si="2"/>
        <v>0</v>
      </c>
      <c r="W57" s="225"/>
      <c r="X57" s="225"/>
      <c r="Y57" s="225"/>
      <c r="Z57" s="225"/>
      <c r="AA57" s="225"/>
      <c r="AB57" s="225"/>
      <c r="AC57" s="225"/>
    </row>
    <row r="58" spans="1:29" s="210" customFormat="1" ht="15" customHeight="1" thickBot="1">
      <c r="A58" s="199" t="str">
        <f>'[1]зона-МСК'!A58</f>
        <v>Сейф класс взломостойкости II </v>
      </c>
      <c r="B58" s="199"/>
      <c r="C58" s="200" t="e">
        <f>'[1]расчет '!BG58</f>
        <v>#REF!</v>
      </c>
      <c r="D58" s="201" t="e">
        <f>'[1]расчет '!BH58</f>
        <v>#REF!</v>
      </c>
      <c r="E58" s="201">
        <f>'[1]расчет '!BJ58</f>
        <v>0</v>
      </c>
      <c r="F58" s="213">
        <f>'[1]расчет '!BK58</f>
        <v>0</v>
      </c>
      <c r="G58" s="214">
        <f>'[1]расчет '!BL58</f>
        <v>0</v>
      </c>
      <c r="H58" s="205" t="e">
        <f>'[1]расчет '!BM58</f>
        <v>#REF!</v>
      </c>
      <c r="I58" s="215" t="e">
        <f>'[1]расчет '!CO58</f>
        <v>#REF!</v>
      </c>
      <c r="J58" s="216"/>
      <c r="K58" s="217"/>
      <c r="L58" s="221">
        <f>'[1]расчет '!CR58</f>
        <v>0</v>
      </c>
      <c r="M58" s="181">
        <f>'[1]расчет '!CS58</f>
        <v>0</v>
      </c>
      <c r="N58" s="219"/>
      <c r="O58" s="219"/>
      <c r="P58" s="219"/>
      <c r="Q58" s="219"/>
      <c r="R58" s="219"/>
      <c r="S58" s="219"/>
      <c r="T58" s="245">
        <f t="shared" si="0"/>
        <v>0</v>
      </c>
      <c r="U58" s="245">
        <f t="shared" si="1"/>
        <v>0</v>
      </c>
      <c r="V58" s="245">
        <f t="shared" si="2"/>
        <v>0</v>
      </c>
      <c r="W58" s="246"/>
      <c r="X58" s="246"/>
      <c r="Y58" s="246"/>
      <c r="Z58" s="246"/>
      <c r="AA58" s="246"/>
      <c r="AB58" s="246"/>
      <c r="AC58" s="246"/>
    </row>
    <row r="59" spans="1:29" ht="15" customHeight="1" thickBot="1">
      <c r="A59" s="174">
        <f>'[1]зона-МСК'!A59</f>
        <v>20000118751</v>
      </c>
      <c r="B59" s="174" t="str">
        <f>'[1]зона-МСК'!B59</f>
        <v>Сейф ВКО10Т</v>
      </c>
      <c r="C59" s="200">
        <f>'[1]расчет '!BG59</f>
        <v>20057.740358333333</v>
      </c>
      <c r="D59" s="201">
        <f>'[1]расчет '!BH59</f>
        <v>20057.740358333333</v>
      </c>
      <c r="E59" s="201">
        <f>'[1]расчет '!BJ59</f>
        <v>20603.133730414374</v>
      </c>
      <c r="F59" s="213">
        <f>'[1]расчет '!BK59</f>
        <v>21775.669796372917</v>
      </c>
      <c r="G59" s="214">
        <f>'[1]расчет '!BL59</f>
        <v>24455.752232849583</v>
      </c>
      <c r="H59" s="205">
        <f>'[1]расчет '!BM59</f>
        <v>28475.87588756458</v>
      </c>
      <c r="I59" s="215">
        <f>'[1]расчет '!CO59</f>
        <v>33501.03045595833</v>
      </c>
      <c r="J59" s="216"/>
      <c r="K59" s="217"/>
      <c r="L59" s="221">
        <f>'[1]расчет '!CR59</f>
        <v>0</v>
      </c>
      <c r="M59" s="181">
        <f>'[1]расчет '!CS59</f>
        <v>0</v>
      </c>
      <c r="N59" s="227"/>
      <c r="O59" s="228"/>
      <c r="P59" s="228"/>
      <c r="Q59" s="228"/>
      <c r="R59" s="228"/>
      <c r="S59" s="228"/>
      <c r="T59" s="224">
        <f t="shared" si="0"/>
        <v>0</v>
      </c>
      <c r="U59" s="224">
        <f t="shared" si="1"/>
        <v>0</v>
      </c>
      <c r="V59" s="224">
        <f t="shared" si="2"/>
        <v>0</v>
      </c>
      <c r="W59" s="225"/>
      <c r="X59" s="225"/>
      <c r="Y59" s="225"/>
      <c r="Z59" s="225"/>
      <c r="AA59" s="225"/>
      <c r="AB59" s="225"/>
      <c r="AC59" s="225"/>
    </row>
    <row r="60" spans="1:29" s="210" customFormat="1" ht="15" customHeight="1" thickBot="1">
      <c r="A60" s="174">
        <f>'[1]зона-МСК'!A60</f>
        <v>20000119947</v>
      </c>
      <c r="B60" s="174" t="str">
        <f>'[1]зона-МСК'!B60</f>
        <v>Сейф ВКО10ТК</v>
      </c>
      <c r="C60" s="200">
        <f>'[1]расчет '!BG60</f>
        <v>967.7239583333331</v>
      </c>
      <c r="D60" s="201">
        <f>'[1]расчет '!BH60</f>
        <v>967.7239583333331</v>
      </c>
      <c r="E60" s="201">
        <f>'[1]расчет '!BJ60</f>
        <v>0</v>
      </c>
      <c r="F60" s="213">
        <f>'[1]расчет '!BK60</f>
        <v>0</v>
      </c>
      <c r="G60" s="214">
        <f>'[1]расчет '!BL60</f>
        <v>0</v>
      </c>
      <c r="H60" s="205">
        <f>'[1]расчет '!BM60</f>
        <v>0</v>
      </c>
      <c r="I60" s="215">
        <f>'[1]расчет '!CO60</f>
        <v>0</v>
      </c>
      <c r="J60" s="216"/>
      <c r="K60" s="217"/>
      <c r="L60" s="221">
        <f>'[1]расчет '!CR60</f>
        <v>0</v>
      </c>
      <c r="M60" s="181">
        <f>'[1]расчет '!CS60</f>
        <v>0</v>
      </c>
      <c r="N60" s="227"/>
      <c r="O60" s="228"/>
      <c r="P60" s="228"/>
      <c r="Q60" s="228"/>
      <c r="R60" s="228"/>
      <c r="S60" s="228"/>
      <c r="T60" s="224">
        <f t="shared" si="0"/>
        <v>0</v>
      </c>
      <c r="U60" s="224">
        <f t="shared" si="1"/>
        <v>0</v>
      </c>
      <c r="V60" s="224">
        <f t="shared" si="2"/>
        <v>0</v>
      </c>
      <c r="W60" s="225"/>
      <c r="X60" s="225"/>
      <c r="Y60" s="225"/>
      <c r="Z60" s="225"/>
      <c r="AA60" s="225"/>
      <c r="AB60" s="225"/>
      <c r="AC60" s="225"/>
    </row>
    <row r="61" spans="1:29" ht="15" customHeight="1" thickBot="1">
      <c r="A61" s="174">
        <f>'[1]зона-МСК'!A61</f>
        <v>20000123329</v>
      </c>
      <c r="B61" s="174" t="str">
        <f>'[1]зона-МСК'!B61</f>
        <v>Сейф ВКО10ТКМ</v>
      </c>
      <c r="C61" s="200">
        <f>'[1]расчет '!BG61</f>
        <v>24670.23591111111</v>
      </c>
      <c r="D61" s="201">
        <f>'[1]расчет '!BH61</f>
        <v>24670.23591111111</v>
      </c>
      <c r="E61" s="201">
        <f>'[1]расчет '!BJ61</f>
        <v>25187.00158284333</v>
      </c>
      <c r="F61" s="213">
        <f>'[1]расчет '!BK61</f>
        <v>26620.408176988887</v>
      </c>
      <c r="G61" s="214">
        <f>'[1]расчет '!BL61</f>
        <v>29896.76610646444</v>
      </c>
      <c r="H61" s="205">
        <f>'[1]расчет '!BM61</f>
        <v>34811.30300067778</v>
      </c>
      <c r="I61" s="215">
        <f>'[1]расчет '!CO61</f>
        <v>40954.47411844444</v>
      </c>
      <c r="J61" s="216"/>
      <c r="K61" s="217"/>
      <c r="L61" s="221">
        <f>'[1]расчет '!CR61</f>
        <v>0</v>
      </c>
      <c r="M61" s="181">
        <f>'[1]расчет '!CS61</f>
        <v>0</v>
      </c>
      <c r="N61" s="227"/>
      <c r="O61" s="228"/>
      <c r="P61" s="228"/>
      <c r="Q61" s="228"/>
      <c r="R61" s="228"/>
      <c r="S61" s="228"/>
      <c r="T61" s="224">
        <f t="shared" si="0"/>
        <v>0</v>
      </c>
      <c r="U61" s="224">
        <f t="shared" si="1"/>
        <v>0</v>
      </c>
      <c r="V61" s="224">
        <f t="shared" si="2"/>
        <v>0</v>
      </c>
      <c r="W61" s="225"/>
      <c r="X61" s="225"/>
      <c r="Y61" s="225"/>
      <c r="Z61" s="225"/>
      <c r="AA61" s="225"/>
      <c r="AB61" s="225"/>
      <c r="AC61" s="225"/>
    </row>
    <row r="62" spans="1:29" ht="15" customHeight="1" thickBot="1">
      <c r="A62" s="174">
        <f>'[1]зона-МСК'!A62</f>
        <v>20000114035</v>
      </c>
      <c r="B62" s="174" t="str">
        <f>'[1]зона-МСК'!B62</f>
        <v>Сейф ВКО20Т</v>
      </c>
      <c r="C62" s="200">
        <f>'[1]расчет '!BG62</f>
        <v>22587.941125</v>
      </c>
      <c r="D62" s="201">
        <f>'[1]расчет '!BH62</f>
        <v>22587.941125</v>
      </c>
      <c r="E62" s="201">
        <f>'[1]расчет '!BJ62</f>
        <v>23207.982028021877</v>
      </c>
      <c r="F62" s="213">
        <f>'[1]расчет '!BK62</f>
        <v>24528.761493031252</v>
      </c>
      <c r="G62" s="214">
        <f>'[1]расчет '!BL62</f>
        <v>27547.68598448125</v>
      </c>
      <c r="H62" s="205">
        <f>'[1]расчет '!BM62</f>
        <v>32076.07272165625</v>
      </c>
      <c r="I62" s="215">
        <f>'[1]расчет '!CO62</f>
        <v>37736.556143125</v>
      </c>
      <c r="J62" s="216"/>
      <c r="K62" s="217"/>
      <c r="L62" s="221">
        <f>'[1]расчет '!CR62</f>
        <v>0</v>
      </c>
      <c r="M62" s="181">
        <f>'[1]расчет '!CS62</f>
        <v>0</v>
      </c>
      <c r="N62" s="227"/>
      <c r="O62" s="228"/>
      <c r="P62" s="228"/>
      <c r="Q62" s="228"/>
      <c r="R62" s="228"/>
      <c r="S62" s="228"/>
      <c r="T62" s="224">
        <f t="shared" si="0"/>
        <v>0</v>
      </c>
      <c r="U62" s="224">
        <f t="shared" si="1"/>
        <v>0</v>
      </c>
      <c r="V62" s="224">
        <f t="shared" si="2"/>
        <v>0</v>
      </c>
      <c r="W62" s="225"/>
      <c r="X62" s="225"/>
      <c r="Y62" s="225"/>
      <c r="Z62" s="225"/>
      <c r="AA62" s="225"/>
      <c r="AB62" s="225"/>
      <c r="AC62" s="225"/>
    </row>
    <row r="63" spans="1:29" ht="15" customHeight="1" thickBot="1">
      <c r="A63" s="174">
        <f>'[1]зона-МСК'!A63</f>
        <v>20000123330</v>
      </c>
      <c r="B63" s="174" t="str">
        <f>'[1]зона-МСК'!B63</f>
        <v>Сейф ВКО20ТКМ</v>
      </c>
      <c r="C63" s="200">
        <f>'[1]расчет '!BG63</f>
        <v>27278.299525</v>
      </c>
      <c r="D63" s="201">
        <f>'[1]расчет '!BH63</f>
        <v>27278.299524999995</v>
      </c>
      <c r="E63" s="201">
        <f>'[1]расчет '!BJ63</f>
        <v>27909.831806101865</v>
      </c>
      <c r="F63" s="213">
        <f>'[1]расчет '!BK63</f>
        <v>29498.196217831242</v>
      </c>
      <c r="G63" s="214">
        <f>'[1]расчет '!BL63</f>
        <v>33128.74344464124</v>
      </c>
      <c r="H63" s="205">
        <f>'[1]расчет '!BM63</f>
        <v>38574.564284856235</v>
      </c>
      <c r="I63" s="215">
        <f>'[1]расчет '!CO63</f>
        <v>45381.84033512499</v>
      </c>
      <c r="J63" s="216"/>
      <c r="K63" s="217"/>
      <c r="L63" s="221">
        <f>'[1]расчет '!CR63</f>
        <v>0</v>
      </c>
      <c r="M63" s="181">
        <f>'[1]расчет '!CS63</f>
        <v>0</v>
      </c>
      <c r="N63" s="227"/>
      <c r="O63" s="228"/>
      <c r="P63" s="228"/>
      <c r="Q63" s="228"/>
      <c r="R63" s="228"/>
      <c r="S63" s="228"/>
      <c r="T63" s="224">
        <f t="shared" si="0"/>
        <v>0</v>
      </c>
      <c r="U63" s="224">
        <f t="shared" si="1"/>
        <v>0</v>
      </c>
      <c r="V63" s="224">
        <f t="shared" si="2"/>
        <v>0</v>
      </c>
      <c r="W63" s="225"/>
      <c r="X63" s="225"/>
      <c r="Y63" s="225"/>
      <c r="Z63" s="225"/>
      <c r="AA63" s="225"/>
      <c r="AB63" s="225"/>
      <c r="AC63" s="225"/>
    </row>
    <row r="64" spans="1:29" ht="15" customHeight="1" thickBot="1">
      <c r="A64" s="174">
        <f>'[1]зона-МСК'!A64</f>
        <v>20000119919</v>
      </c>
      <c r="B64" s="174" t="str">
        <f>'[1]зона-МСК'!B64</f>
        <v>Сейф ВКО30Т</v>
      </c>
      <c r="C64" s="200">
        <f>'[1]расчет '!BG64</f>
        <v>27620.259875</v>
      </c>
      <c r="D64" s="201">
        <f>'[1]расчет '!BH64</f>
        <v>27620.259875</v>
      </c>
      <c r="E64" s="201">
        <f>'[1]расчет '!BJ64</f>
        <v>28355.302767553123</v>
      </c>
      <c r="F64" s="213">
        <f>'[1]расчет '!BK64</f>
        <v>29969.01918521875</v>
      </c>
      <c r="G64" s="214">
        <f>'[1]расчет '!BL64</f>
        <v>33657.51385416875</v>
      </c>
      <c r="H64" s="205">
        <f>'[1]расчет '!BM64</f>
        <v>39190.255857593744</v>
      </c>
      <c r="I64" s="215">
        <f>'[1]расчет '!CO64</f>
        <v>46106.183361874995</v>
      </c>
      <c r="J64" s="216"/>
      <c r="K64" s="217"/>
      <c r="L64" s="221">
        <f>'[1]расчет '!CR64</f>
        <v>0</v>
      </c>
      <c r="M64" s="181">
        <f>'[1]расчет '!CS64</f>
        <v>0</v>
      </c>
      <c r="N64" s="227"/>
      <c r="O64" s="228"/>
      <c r="P64" s="228"/>
      <c r="Q64" s="228"/>
      <c r="R64" s="228"/>
      <c r="S64" s="228"/>
      <c r="T64" s="224">
        <f t="shared" si="0"/>
        <v>0</v>
      </c>
      <c r="U64" s="224">
        <f t="shared" si="1"/>
        <v>0</v>
      </c>
      <c r="V64" s="224">
        <f t="shared" si="2"/>
        <v>0</v>
      </c>
      <c r="W64" s="225"/>
      <c r="X64" s="225"/>
      <c r="Y64" s="225"/>
      <c r="Z64" s="225"/>
      <c r="AA64" s="225"/>
      <c r="AB64" s="225"/>
      <c r="AC64" s="225"/>
    </row>
    <row r="65" spans="1:29" ht="15" customHeight="1" thickBot="1">
      <c r="A65" s="174">
        <f>'[1]зона-МСК'!A65</f>
        <v>20000123328</v>
      </c>
      <c r="B65" s="174" t="str">
        <f>'[1]зона-МСК'!B65</f>
        <v>Сейф ВКО30ТКМ</v>
      </c>
      <c r="C65" s="200">
        <f>'[1]расчет '!BG65</f>
        <v>32310.618275</v>
      </c>
      <c r="D65" s="201">
        <f>'[1]расчет '!BH65</f>
        <v>32310.618275</v>
      </c>
      <c r="E65" s="201">
        <f>'[1]расчет '!BJ65</f>
        <v>33057.15254563312</v>
      </c>
      <c r="F65" s="213">
        <f>'[1]расчет '!BK65</f>
        <v>34938.45391001875</v>
      </c>
      <c r="G65" s="214">
        <f>'[1]расчет '!BL65</f>
        <v>39238.57131432874</v>
      </c>
      <c r="H65" s="205">
        <f>'[1]расчет '!BM65</f>
        <v>45688.74742079374</v>
      </c>
      <c r="I65" s="215">
        <f>'[1]расчет '!CO65</f>
        <v>53751.467553874994</v>
      </c>
      <c r="J65" s="216"/>
      <c r="K65" s="217"/>
      <c r="L65" s="221">
        <f>'[1]расчет '!CR65</f>
        <v>0</v>
      </c>
      <c r="M65" s="181">
        <f>'[1]расчет '!CS65</f>
        <v>0</v>
      </c>
      <c r="N65" s="227"/>
      <c r="O65" s="228"/>
      <c r="P65" s="228"/>
      <c r="Q65" s="228"/>
      <c r="R65" s="228"/>
      <c r="S65" s="228"/>
      <c r="T65" s="224">
        <f t="shared" si="0"/>
        <v>0</v>
      </c>
      <c r="U65" s="224">
        <f t="shared" si="1"/>
        <v>0</v>
      </c>
      <c r="V65" s="224">
        <f t="shared" si="2"/>
        <v>0</v>
      </c>
      <c r="W65" s="225"/>
      <c r="X65" s="225"/>
      <c r="Y65" s="225"/>
      <c r="Z65" s="225"/>
      <c r="AA65" s="225"/>
      <c r="AB65" s="225"/>
      <c r="AC65" s="225"/>
    </row>
    <row r="66" spans="1:29" s="210" customFormat="1" ht="15" customHeight="1" thickBot="1">
      <c r="A66" s="199" t="str">
        <f>'[1]зона-МСК'!A66</f>
        <v>Сейфы взломостойкие, класс НО</v>
      </c>
      <c r="B66" s="199"/>
      <c r="C66" s="200" t="e">
        <f>'[1]расчет '!BG66</f>
        <v>#REF!</v>
      </c>
      <c r="D66" s="201" t="e">
        <f>'[1]расчет '!BH66</f>
        <v>#REF!</v>
      </c>
      <c r="E66" s="201">
        <f>'[1]расчет '!BJ66</f>
        <v>0</v>
      </c>
      <c r="F66" s="213">
        <f>'[1]расчет '!BK66</f>
        <v>0</v>
      </c>
      <c r="G66" s="214">
        <f>'[1]расчет '!BL66</f>
        <v>0</v>
      </c>
      <c r="H66" s="205" t="e">
        <f>'[1]расчет '!BM66</f>
        <v>#REF!</v>
      </c>
      <c r="I66" s="215" t="e">
        <f>'[1]расчет '!CO66</f>
        <v>#REF!</v>
      </c>
      <c r="J66" s="216"/>
      <c r="K66" s="217"/>
      <c r="L66" s="221">
        <f>'[1]расчет '!CR66</f>
        <v>0</v>
      </c>
      <c r="M66" s="181">
        <f>'[1]расчет '!CS66</f>
        <v>0</v>
      </c>
      <c r="N66" s="219"/>
      <c r="O66" s="219"/>
      <c r="P66" s="219"/>
      <c r="Q66" s="219"/>
      <c r="R66" s="219"/>
      <c r="S66" s="219"/>
      <c r="T66" s="245">
        <f t="shared" si="0"/>
        <v>0</v>
      </c>
      <c r="U66" s="245">
        <f t="shared" si="1"/>
        <v>0</v>
      </c>
      <c r="V66" s="245">
        <f t="shared" si="2"/>
        <v>0</v>
      </c>
      <c r="W66" s="246"/>
      <c r="X66" s="246"/>
      <c r="Y66" s="246"/>
      <c r="Z66" s="246"/>
      <c r="AA66" s="246"/>
      <c r="AB66" s="246"/>
      <c r="AC66" s="246"/>
    </row>
    <row r="67" spans="1:29" ht="15" customHeight="1" thickBot="1">
      <c r="A67" s="174">
        <f>'[1]зона-МСК'!A67</f>
        <v>20000121040</v>
      </c>
      <c r="B67" s="174" t="str">
        <f>'[1]зона-МСК'!B67</f>
        <v>Сейф КSМ-400к</v>
      </c>
      <c r="C67" s="200">
        <f>'[1]расчет '!BG67</f>
        <v>240.04629629629628</v>
      </c>
      <c r="D67" s="201">
        <f>'[1]расчет '!BH67</f>
        <v>240.04629629629628</v>
      </c>
      <c r="E67" s="201">
        <f>'[1]расчет '!BJ67</f>
        <v>0</v>
      </c>
      <c r="F67" s="213">
        <f>'[1]расчет '!BK67</f>
        <v>0</v>
      </c>
      <c r="G67" s="214">
        <f>'[1]расчет '!BL67</f>
        <v>0</v>
      </c>
      <c r="H67" s="205">
        <f>'[1]расчет '!BM67</f>
        <v>0</v>
      </c>
      <c r="I67" s="215">
        <f>'[1]расчет '!CO67</f>
        <v>0</v>
      </c>
      <c r="J67" s="216"/>
      <c r="K67" s="217"/>
      <c r="L67" s="221">
        <f>'[1]расчет '!CR67</f>
        <v>0</v>
      </c>
      <c r="M67" s="181">
        <f>'[1]расчет '!CS67</f>
        <v>0</v>
      </c>
      <c r="N67" s="227"/>
      <c r="O67" s="228"/>
      <c r="P67" s="228"/>
      <c r="Q67" s="228"/>
      <c r="R67" s="228"/>
      <c r="S67" s="228"/>
      <c r="T67" s="224">
        <f t="shared" si="0"/>
        <v>0</v>
      </c>
      <c r="U67" s="224">
        <f t="shared" si="1"/>
        <v>0</v>
      </c>
      <c r="V67" s="224">
        <f t="shared" si="2"/>
        <v>0</v>
      </c>
      <c r="W67" s="225"/>
      <c r="X67" s="225"/>
      <c r="Y67" s="225"/>
      <c r="Z67" s="225"/>
      <c r="AA67" s="225"/>
      <c r="AB67" s="225"/>
      <c r="AC67" s="225"/>
    </row>
    <row r="68" spans="1:29" ht="15" customHeight="1" thickBot="1">
      <c r="A68" s="174">
        <f>'[1]зона-МСК'!A68</f>
        <v>20000112589</v>
      </c>
      <c r="B68" s="174" t="str">
        <f>'[1]зона-МСК'!B68</f>
        <v>Сейф КЗ 0132</v>
      </c>
      <c r="C68" s="200">
        <f>'[1]расчет '!BG68</f>
        <v>9961.797866666666</v>
      </c>
      <c r="D68" s="201">
        <f>'[1]расчет '!BH68</f>
        <v>9961.797866666666</v>
      </c>
      <c r="E68" s="201">
        <f>'[1]расчет '!BJ68</f>
        <v>10250.3341008</v>
      </c>
      <c r="F68" s="213">
        <f>'[1]расчет '!BK68</f>
        <v>10833.686448</v>
      </c>
      <c r="G68" s="214">
        <f>'[1]расчет '!BL68</f>
        <v>12167.0632416</v>
      </c>
      <c r="H68" s="205">
        <f>'[1]расчет '!BM68</f>
        <v>14167.128432000001</v>
      </c>
      <c r="I68" s="215">
        <f>'[1]расчет '!CO68</f>
        <v>16667.20992</v>
      </c>
      <c r="J68" s="216"/>
      <c r="K68" s="217"/>
      <c r="L68" s="221">
        <f>'[1]расчет '!CR68</f>
        <v>0</v>
      </c>
      <c r="M68" s="181">
        <f>'[1]расчет '!CS68</f>
        <v>0</v>
      </c>
      <c r="N68" s="227"/>
      <c r="O68" s="228"/>
      <c r="P68" s="228"/>
      <c r="Q68" s="228"/>
      <c r="R68" s="228"/>
      <c r="S68" s="228">
        <v>12219</v>
      </c>
      <c r="T68" s="224">
        <f t="shared" si="0"/>
        <v>12829.95</v>
      </c>
      <c r="U68" s="224">
        <f t="shared" si="1"/>
        <v>13440.900000000001</v>
      </c>
      <c r="V68" s="224">
        <f t="shared" si="2"/>
        <v>14051.849999999999</v>
      </c>
      <c r="W68" s="225"/>
      <c r="X68" s="225"/>
      <c r="Y68" s="225"/>
      <c r="Z68" s="225"/>
      <c r="AA68" s="225"/>
      <c r="AB68" s="225"/>
      <c r="AC68" s="225"/>
    </row>
    <row r="69" spans="1:29" ht="15" customHeight="1" thickBot="1">
      <c r="A69" s="174">
        <f>'[1]зона-МСК'!A69</f>
        <v>20000115011</v>
      </c>
      <c r="B69" s="174" t="str">
        <f>'[1]зона-МСК'!B69</f>
        <v>Сейф КЗ 0132т</v>
      </c>
      <c r="C69" s="200">
        <f>'[1]расчет '!BG69</f>
        <v>10236.174416666667</v>
      </c>
      <c r="D69" s="201">
        <f>'[1]расчет '!BH69</f>
        <v>10236.174416666667</v>
      </c>
      <c r="E69" s="201">
        <f>'[1]расчет '!BJ69</f>
        <v>10520.320626</v>
      </c>
      <c r="F69" s="213">
        <f>'[1]расчет '!BK69</f>
        <v>11119.03806</v>
      </c>
      <c r="G69" s="214">
        <f>'[1]расчет '!BL69</f>
        <v>12487.535052</v>
      </c>
      <c r="H69" s="205">
        <f>'[1]расчет '!BM69</f>
        <v>14540.28054</v>
      </c>
      <c r="I69" s="215">
        <f>'[1]расчет '!CO69</f>
        <v>17106.2124</v>
      </c>
      <c r="J69" s="216"/>
      <c r="K69" s="217"/>
      <c r="L69" s="221">
        <f>'[1]расчет '!CR69</f>
        <v>0</v>
      </c>
      <c r="M69" s="181">
        <f>'[1]расчет '!CS69</f>
        <v>0</v>
      </c>
      <c r="N69" s="227"/>
      <c r="O69" s="228"/>
      <c r="P69" s="228"/>
      <c r="Q69" s="228"/>
      <c r="R69" s="228"/>
      <c r="S69" s="228">
        <v>12909</v>
      </c>
      <c r="T69" s="224">
        <f t="shared" si="0"/>
        <v>13554.45</v>
      </c>
      <c r="U69" s="224">
        <f t="shared" si="1"/>
        <v>14199.900000000001</v>
      </c>
      <c r="V69" s="224">
        <f t="shared" si="2"/>
        <v>14845.349999999999</v>
      </c>
      <c r="W69" s="225"/>
      <c r="X69" s="225"/>
      <c r="Y69" s="225"/>
      <c r="Z69" s="225"/>
      <c r="AA69" s="225"/>
      <c r="AB69" s="225"/>
      <c r="AC69" s="225"/>
    </row>
    <row r="70" spans="1:29" ht="15" customHeight="1" thickBot="1">
      <c r="A70" s="174">
        <f>'[1]зона-МСК'!A70</f>
        <v>20000115012</v>
      </c>
      <c r="B70" s="174" t="str">
        <f>'[1]зона-МСК'!B70</f>
        <v>Сейф КЗ 0132тк</v>
      </c>
      <c r="C70" s="200">
        <f>'[1]расчет '!BG70</f>
        <v>888.2291666666665</v>
      </c>
      <c r="D70" s="201">
        <f>'[1]расчет '!BH70</f>
        <v>888.2291666666665</v>
      </c>
      <c r="E70" s="201">
        <f>'[1]расчет '!BJ70</f>
        <v>0</v>
      </c>
      <c r="F70" s="213">
        <f>'[1]расчет '!BK70</f>
        <v>0</v>
      </c>
      <c r="G70" s="214">
        <f>'[1]расчет '!BL70</f>
        <v>0</v>
      </c>
      <c r="H70" s="205">
        <f>'[1]расчет '!BM70</f>
        <v>0</v>
      </c>
      <c r="I70" s="215">
        <f>'[1]расчет '!CO70</f>
        <v>0</v>
      </c>
      <c r="J70" s="216"/>
      <c r="K70" s="217"/>
      <c r="L70" s="221">
        <f>'[1]расчет '!CR70</f>
        <v>0</v>
      </c>
      <c r="M70" s="181">
        <f>'[1]расчет '!CS70</f>
        <v>0</v>
      </c>
      <c r="N70" s="227"/>
      <c r="O70" s="228"/>
      <c r="P70" s="228"/>
      <c r="Q70" s="228"/>
      <c r="R70" s="228"/>
      <c r="S70" s="228">
        <v>24361</v>
      </c>
      <c r="T70" s="224">
        <f aca="true" t="shared" si="6" ref="T70:T133">S70*1.05</f>
        <v>25579.05</v>
      </c>
      <c r="U70" s="224">
        <f t="shared" si="1"/>
        <v>26797.100000000002</v>
      </c>
      <c r="V70" s="224">
        <f t="shared" si="2"/>
        <v>28015.149999999998</v>
      </c>
      <c r="W70" s="225"/>
      <c r="X70" s="225"/>
      <c r="Y70" s="225"/>
      <c r="Z70" s="225"/>
      <c r="AA70" s="225"/>
      <c r="AB70" s="225"/>
      <c r="AC70" s="225"/>
    </row>
    <row r="71" spans="1:29" ht="15" customHeight="1" thickBot="1">
      <c r="A71" s="174" t="e">
        <f>'[1]зона-МСК'!A71</f>
        <v>#REF!</v>
      </c>
      <c r="B71" s="174" t="str">
        <f>'[1]зона-МСК'!B71</f>
        <v>Сейф КЗ 0132ТКМ</v>
      </c>
      <c r="C71" s="200" t="e">
        <f>'[1]расчет '!BG71</f>
        <v>#REF!</v>
      </c>
      <c r="D71" s="201" t="e">
        <f>'[1]расчет '!BH71</f>
        <v>#REF!</v>
      </c>
      <c r="E71" s="201">
        <f>'[1]расчет '!BJ71</f>
        <v>0</v>
      </c>
      <c r="F71" s="213">
        <f>'[1]расчет '!BK71</f>
        <v>0</v>
      </c>
      <c r="G71" s="214">
        <f>'[1]расчет '!BL71</f>
        <v>0</v>
      </c>
      <c r="H71" s="205" t="e">
        <f>'[1]расчет '!BM71</f>
        <v>#REF!</v>
      </c>
      <c r="I71" s="215" t="e">
        <f>'[1]расчет '!CO71</f>
        <v>#REF!</v>
      </c>
      <c r="J71" s="216"/>
      <c r="K71" s="217"/>
      <c r="L71" s="221">
        <f>'[1]расчет '!CR71</f>
        <v>0</v>
      </c>
      <c r="M71" s="181">
        <f>'[1]расчет '!CS71</f>
        <v>0</v>
      </c>
      <c r="N71" s="227"/>
      <c r="O71" s="228"/>
      <c r="P71" s="228"/>
      <c r="Q71" s="228"/>
      <c r="R71" s="228"/>
      <c r="S71" s="228"/>
      <c r="T71" s="224">
        <f t="shared" si="6"/>
        <v>0</v>
      </c>
      <c r="U71" s="224">
        <f t="shared" si="1"/>
        <v>0</v>
      </c>
      <c r="V71" s="224">
        <f t="shared" si="2"/>
        <v>0</v>
      </c>
      <c r="W71" s="225"/>
      <c r="X71" s="225"/>
      <c r="Y71" s="225"/>
      <c r="Z71" s="225"/>
      <c r="AA71" s="225"/>
      <c r="AB71" s="225"/>
      <c r="AC71" s="225"/>
    </row>
    <row r="72" spans="1:29" ht="15" customHeight="1" thickBot="1">
      <c r="A72" s="174">
        <f>'[1]зона-МСК'!A72</f>
        <v>20000112055</v>
      </c>
      <c r="B72" s="174" t="str">
        <f>'[1]зона-МСК'!B72</f>
        <v>Сейф КЗ 035Т</v>
      </c>
      <c r="C72" s="200">
        <f>'[1]расчет '!BG72</f>
        <v>11934.63036875</v>
      </c>
      <c r="D72" s="201">
        <f>'[1]расчет '!BH72</f>
        <v>11934.63036875</v>
      </c>
      <c r="E72" s="201">
        <f>'[1]расчет '!BJ72</f>
        <v>12230.79472035</v>
      </c>
      <c r="F72" s="213">
        <f>'[1]расчет '!BK72</f>
        <v>12926.856208500001</v>
      </c>
      <c r="G72" s="214">
        <f>'[1]расчет '!BL72</f>
        <v>14517.853895700002</v>
      </c>
      <c r="H72" s="205">
        <f>'[1]расчет '!BM72</f>
        <v>16904.3504265</v>
      </c>
      <c r="I72" s="215">
        <f>'[1]расчет '!CO72</f>
        <v>19887.471090000003</v>
      </c>
      <c r="J72" s="216"/>
      <c r="K72" s="217"/>
      <c r="L72" s="221">
        <f>'[1]расчет '!CR72</f>
        <v>0</v>
      </c>
      <c r="M72" s="181">
        <f>'[1]расчет '!CS72</f>
        <v>0</v>
      </c>
      <c r="N72" s="227"/>
      <c r="O72" s="228"/>
      <c r="P72" s="228"/>
      <c r="Q72" s="228"/>
      <c r="R72" s="228"/>
      <c r="S72" s="228">
        <v>14522</v>
      </c>
      <c r="T72" s="224">
        <f t="shared" si="6"/>
        <v>15248.1</v>
      </c>
      <c r="U72" s="224">
        <f t="shared" si="1"/>
        <v>15974.2</v>
      </c>
      <c r="V72" s="224">
        <f t="shared" si="2"/>
        <v>16700.3</v>
      </c>
      <c r="W72" s="225"/>
      <c r="X72" s="225"/>
      <c r="Y72" s="225"/>
      <c r="Z72" s="225"/>
      <c r="AA72" s="225"/>
      <c r="AB72" s="225"/>
      <c r="AC72" s="225"/>
    </row>
    <row r="73" spans="1:29" s="219" customFormat="1" ht="15" customHeight="1" thickBot="1">
      <c r="A73" s="174">
        <f>'[1]зона-МСК'!A73</f>
        <v>20000120176</v>
      </c>
      <c r="B73" s="174" t="str">
        <f>'[1]зона-МСК'!B73</f>
        <v>Сейф КЗ 035ТК</v>
      </c>
      <c r="C73" s="200">
        <f>'[1]расчет '!BG73</f>
        <v>965.9492187499998</v>
      </c>
      <c r="D73" s="201">
        <f>'[1]расчет '!BH73</f>
        <v>965.9492187499997</v>
      </c>
      <c r="E73" s="201">
        <f>'[1]расчет '!BJ73</f>
        <v>0</v>
      </c>
      <c r="F73" s="213">
        <f>'[1]расчет '!BK73</f>
        <v>0</v>
      </c>
      <c r="G73" s="214">
        <f>'[1]расчет '!BL73</f>
        <v>0</v>
      </c>
      <c r="H73" s="205">
        <f>'[1]расчет '!BM73</f>
        <v>0</v>
      </c>
      <c r="I73" s="215">
        <f>'[1]расчет '!CO73</f>
        <v>0</v>
      </c>
      <c r="J73" s="216"/>
      <c r="K73" s="217"/>
      <c r="L73" s="221">
        <f>'[1]расчет '!CR73</f>
        <v>0</v>
      </c>
      <c r="M73" s="181">
        <f>'[1]расчет '!CS73</f>
        <v>0</v>
      </c>
      <c r="N73" s="227"/>
      <c r="O73" s="228"/>
      <c r="P73" s="228"/>
      <c r="Q73" s="228"/>
      <c r="R73" s="228"/>
      <c r="S73" s="228"/>
      <c r="T73" s="224">
        <f t="shared" si="6"/>
        <v>0</v>
      </c>
      <c r="U73" s="224">
        <f t="shared" si="1"/>
        <v>0</v>
      </c>
      <c r="V73" s="224">
        <f t="shared" si="2"/>
        <v>0</v>
      </c>
      <c r="W73" s="225"/>
      <c r="X73" s="225"/>
      <c r="Y73" s="225"/>
      <c r="Z73" s="225"/>
      <c r="AA73" s="225"/>
      <c r="AB73" s="225"/>
      <c r="AC73" s="225"/>
    </row>
    <row r="74" spans="1:29" ht="15" customHeight="1" thickBot="1">
      <c r="A74" s="174" t="str">
        <f>'[1]зона-МСК'!A74</f>
        <v>УП-00001249</v>
      </c>
      <c r="B74" s="174" t="str">
        <f>'[1]зона-МСК'!B74</f>
        <v>Сейф КЗ 035ТКМ</v>
      </c>
      <c r="C74" s="200">
        <f>'[1]расчет '!BG74</f>
        <v>16579.88916875</v>
      </c>
      <c r="D74" s="201">
        <f>'[1]расчет '!BH74</f>
        <v>16579.88916875</v>
      </c>
      <c r="E74" s="201">
        <f>'[1]расчет '!BJ74</f>
        <v>16801.72937955</v>
      </c>
      <c r="F74" s="213">
        <f>'[1]расчет '!BK74</f>
        <v>17757.9253605</v>
      </c>
      <c r="G74" s="214">
        <f>'[1]расчет '!BL74</f>
        <v>19943.5161741</v>
      </c>
      <c r="H74" s="205">
        <f>'[1]расчет '!BM74</f>
        <v>23221.9023945</v>
      </c>
      <c r="I74" s="215">
        <f>'[1]расчет '!CO74</f>
        <v>27319.88517</v>
      </c>
      <c r="J74" s="216"/>
      <c r="K74" s="217"/>
      <c r="L74" s="221">
        <f>'[1]расчет '!CR74</f>
        <v>0</v>
      </c>
      <c r="M74" s="181">
        <f>'[1]расчет '!CS74</f>
        <v>0</v>
      </c>
      <c r="N74" s="227"/>
      <c r="O74" s="228"/>
      <c r="P74" s="228"/>
      <c r="Q74" s="228"/>
      <c r="R74" s="228"/>
      <c r="S74" s="228"/>
      <c r="T74" s="224">
        <f t="shared" si="6"/>
        <v>0</v>
      </c>
      <c r="U74" s="224">
        <f t="shared" si="1"/>
        <v>0</v>
      </c>
      <c r="V74" s="224">
        <f t="shared" si="2"/>
        <v>0</v>
      </c>
      <c r="W74" s="225"/>
      <c r="X74" s="225"/>
      <c r="Y74" s="225"/>
      <c r="Z74" s="225"/>
      <c r="AA74" s="225"/>
      <c r="AB74" s="225"/>
      <c r="AC74" s="225"/>
    </row>
    <row r="75" spans="1:29" ht="15" customHeight="1" thickBot="1">
      <c r="A75" s="174">
        <f>'[1]зона-МСК'!A75</f>
        <v>20000113287</v>
      </c>
      <c r="B75" s="174" t="str">
        <f>'[1]зона-МСК'!B75</f>
        <v>Сейф КЗ 045Т</v>
      </c>
      <c r="C75" s="200">
        <f>'[1]расчет '!BG75</f>
        <v>15561.63925</v>
      </c>
      <c r="D75" s="201">
        <f>'[1]расчет '!BH75</f>
        <v>15561.63925</v>
      </c>
      <c r="E75" s="201">
        <f>'[1]расчет '!BJ75</f>
        <v>15984.540522000001</v>
      </c>
      <c r="F75" s="213">
        <f>'[1]расчет '!BK75</f>
        <v>16894.22982</v>
      </c>
      <c r="G75" s="214">
        <f>'[1]расчет '!BL75</f>
        <v>18973.519644</v>
      </c>
      <c r="H75" s="205">
        <f>'[1]расчет '!BM75</f>
        <v>22092.45438</v>
      </c>
      <c r="I75" s="215">
        <f>'[1]расчет '!CO75</f>
        <v>25991.1228</v>
      </c>
      <c r="J75" s="216"/>
      <c r="K75" s="217"/>
      <c r="L75" s="221">
        <f>'[1]расчет '!CR75</f>
        <v>0</v>
      </c>
      <c r="M75" s="181">
        <f>'[1]расчет '!CS75</f>
        <v>0</v>
      </c>
      <c r="N75" s="227"/>
      <c r="O75" s="228"/>
      <c r="P75" s="228"/>
      <c r="Q75" s="228"/>
      <c r="R75" s="228"/>
      <c r="S75" s="228">
        <v>19098</v>
      </c>
      <c r="T75" s="224">
        <f t="shared" si="6"/>
        <v>20052.9</v>
      </c>
      <c r="U75" s="224">
        <f t="shared" si="1"/>
        <v>21007.800000000003</v>
      </c>
      <c r="V75" s="224">
        <f t="shared" si="2"/>
        <v>21962.699999999997</v>
      </c>
      <c r="W75" s="225"/>
      <c r="X75" s="225"/>
      <c r="Y75" s="225"/>
      <c r="Z75" s="225"/>
      <c r="AA75" s="225"/>
      <c r="AB75" s="225"/>
      <c r="AC75" s="225"/>
    </row>
    <row r="76" spans="1:29" ht="15" customHeight="1" thickBot="1">
      <c r="A76" s="174">
        <f>'[1]зона-МСК'!A76</f>
        <v>20000114553</v>
      </c>
      <c r="B76" s="174" t="str">
        <f>'[1]зона-МСК'!B76</f>
        <v>Сейф КЗ 045ТК</v>
      </c>
      <c r="C76" s="200">
        <f>'[1]расчет '!BG76</f>
        <v>1332.34375</v>
      </c>
      <c r="D76" s="201">
        <f>'[1]расчет '!BH76</f>
        <v>1332.34375</v>
      </c>
      <c r="E76" s="201">
        <f>'[1]расчет '!BJ76</f>
        <v>0</v>
      </c>
      <c r="F76" s="213">
        <f>'[1]расчет '!BK76</f>
        <v>0</v>
      </c>
      <c r="G76" s="214">
        <f>'[1]расчет '!BL76</f>
        <v>0</v>
      </c>
      <c r="H76" s="205">
        <f>'[1]расчет '!BM76</f>
        <v>0</v>
      </c>
      <c r="I76" s="215">
        <f>'[1]расчет '!CO76</f>
        <v>0</v>
      </c>
      <c r="J76" s="216"/>
      <c r="K76" s="217"/>
      <c r="L76" s="221">
        <f>'[1]расчет '!CR76</f>
        <v>0</v>
      </c>
      <c r="M76" s="181">
        <f>'[1]расчет '!CS76</f>
        <v>0</v>
      </c>
      <c r="N76" s="227"/>
      <c r="O76" s="228"/>
      <c r="P76" s="228"/>
      <c r="Q76" s="228"/>
      <c r="R76" s="228"/>
      <c r="S76" s="228"/>
      <c r="T76" s="224">
        <f t="shared" si="6"/>
        <v>0</v>
      </c>
      <c r="U76" s="224">
        <f t="shared" si="1"/>
        <v>0</v>
      </c>
      <c r="V76" s="224">
        <f t="shared" si="2"/>
        <v>0</v>
      </c>
      <c r="W76" s="225"/>
      <c r="X76" s="225"/>
      <c r="Y76" s="225"/>
      <c r="Z76" s="225"/>
      <c r="AA76" s="225"/>
      <c r="AB76" s="225"/>
      <c r="AC76" s="225"/>
    </row>
    <row r="77" spans="1:29" ht="15" customHeight="1" thickBot="1">
      <c r="A77" s="174" t="e">
        <f>'[1]зона-МСК'!A77</f>
        <v>#REF!</v>
      </c>
      <c r="B77" s="174" t="str">
        <f>'[1]зона-МСК'!B77</f>
        <v>Сейф КЗ 045ТЕ</v>
      </c>
      <c r="C77" s="200">
        <f>'[1]расчет '!BG77</f>
        <v>23786.5549</v>
      </c>
      <c r="D77" s="201">
        <f>'[1]расчет '!BH77</f>
        <v>23786.5549</v>
      </c>
      <c r="E77" s="201">
        <f>'[1]расчет '!BJ77</f>
        <v>24077.857521600003</v>
      </c>
      <c r="F77" s="213">
        <f>'[1]расчет '!BK77</f>
        <v>25448.142096000003</v>
      </c>
      <c r="G77" s="214">
        <f>'[1]расчет '!BL77</f>
        <v>28580.2211232</v>
      </c>
      <c r="H77" s="205">
        <f>'[1]расчет '!BM77</f>
        <v>33278.339664</v>
      </c>
      <c r="I77" s="215">
        <f>'[1]расчет '!CO77</f>
        <v>39150.98784</v>
      </c>
      <c r="J77" s="216"/>
      <c r="K77" s="217"/>
      <c r="L77" s="221">
        <f>'[1]расчет '!CR77</f>
        <v>0</v>
      </c>
      <c r="M77" s="181">
        <f>'[1]расчет '!CS77</f>
        <v>0</v>
      </c>
      <c r="N77" s="227"/>
      <c r="O77" s="228"/>
      <c r="P77" s="228"/>
      <c r="Q77" s="228"/>
      <c r="R77" s="228"/>
      <c r="S77" s="228"/>
      <c r="T77" s="224">
        <f t="shared" si="6"/>
        <v>0</v>
      </c>
      <c r="U77" s="224">
        <f t="shared" si="1"/>
        <v>0</v>
      </c>
      <c r="V77" s="224">
        <f t="shared" si="2"/>
        <v>0</v>
      </c>
      <c r="W77" s="225"/>
      <c r="X77" s="225"/>
      <c r="Y77" s="225"/>
      <c r="Z77" s="225"/>
      <c r="AA77" s="225"/>
      <c r="AB77" s="225"/>
      <c r="AC77" s="225"/>
    </row>
    <row r="78" spans="1:29" ht="15" customHeight="1" thickBot="1">
      <c r="A78" s="174">
        <f>'[1]зона-МСК'!A78</f>
        <v>20000112590</v>
      </c>
      <c r="B78" s="174" t="str">
        <f>'[1]зона-МСК'!B78</f>
        <v>Сейф КЗ 052Т</v>
      </c>
      <c r="C78" s="200" t="e">
        <f>'[1]расчет '!BG78</f>
        <v>#REF!</v>
      </c>
      <c r="D78" s="201" t="e">
        <f>'[1]расчет '!BH78</f>
        <v>#REF!</v>
      </c>
      <c r="E78" s="201">
        <f>'[1]расчет '!BJ78</f>
        <v>0</v>
      </c>
      <c r="F78" s="213">
        <f>'[1]расчет '!BK78</f>
        <v>0</v>
      </c>
      <c r="G78" s="214">
        <f>'[1]расчет '!BL78</f>
        <v>0</v>
      </c>
      <c r="H78" s="205" t="e">
        <f>'[1]расчет '!BM78</f>
        <v>#REF!</v>
      </c>
      <c r="I78" s="215">
        <f>'[1]расчет '!CO78</f>
        <v>0</v>
      </c>
      <c r="J78" s="216"/>
      <c r="K78" s="217"/>
      <c r="L78" s="221">
        <f>'[1]расчет '!CR78</f>
        <v>0</v>
      </c>
      <c r="M78" s="181">
        <f>'[1]расчет '!CS78</f>
        <v>0</v>
      </c>
      <c r="N78" s="227"/>
      <c r="O78" s="228"/>
      <c r="P78" s="228"/>
      <c r="Q78" s="228"/>
      <c r="R78" s="228"/>
      <c r="S78" s="228">
        <v>25324</v>
      </c>
      <c r="T78" s="224">
        <f t="shared" si="6"/>
        <v>26590.2</v>
      </c>
      <c r="U78" s="224">
        <f t="shared" si="1"/>
        <v>27856.4</v>
      </c>
      <c r="V78" s="224">
        <f t="shared" si="2"/>
        <v>29122.6</v>
      </c>
      <c r="W78" s="225"/>
      <c r="X78" s="225"/>
      <c r="Y78" s="225"/>
      <c r="Z78" s="225"/>
      <c r="AA78" s="225"/>
      <c r="AB78" s="225"/>
      <c r="AC78" s="225"/>
    </row>
    <row r="79" spans="1:29" ht="15" customHeight="1" thickBot="1">
      <c r="A79" s="174">
        <f>'[1]зона-МСК'!A79</f>
        <v>20000116491</v>
      </c>
      <c r="B79" s="174" t="str">
        <f>'[1]зона-МСК'!B79</f>
        <v>Сейф КЗ 053</v>
      </c>
      <c r="C79" s="200">
        <f>'[1]расчет '!BG79</f>
        <v>7118.483683333333</v>
      </c>
      <c r="D79" s="201">
        <f>'[1]расчет '!BH79</f>
        <v>7118.483683333333</v>
      </c>
      <c r="E79" s="201">
        <f>'[1]расчет '!BJ79</f>
        <v>7228.5504444</v>
      </c>
      <c r="F79" s="213">
        <f>'[1]расчет '!BK79</f>
        <v>7639.931364</v>
      </c>
      <c r="G79" s="214">
        <f>'[1]расчет '!BL79</f>
        <v>8580.2306088</v>
      </c>
      <c r="H79" s="205">
        <f>'[1]расчет '!BM79</f>
        <v>9990.679476</v>
      </c>
      <c r="I79" s="215">
        <f>'[1]расчет '!CO79</f>
        <v>11753.74056</v>
      </c>
      <c r="J79" s="216"/>
      <c r="K79" s="217"/>
      <c r="L79" s="221">
        <f>'[1]расчет '!CR79</f>
        <v>0</v>
      </c>
      <c r="M79" s="181">
        <f>'[1]расчет '!CS79</f>
        <v>0</v>
      </c>
      <c r="N79" s="227"/>
      <c r="O79" s="228"/>
      <c r="P79" s="228"/>
      <c r="Q79" s="228"/>
      <c r="R79" s="228"/>
      <c r="S79" s="228">
        <v>9271</v>
      </c>
      <c r="T79" s="224">
        <f t="shared" si="6"/>
        <v>9734.550000000001</v>
      </c>
      <c r="U79" s="224">
        <f t="shared" si="1"/>
        <v>10198.1</v>
      </c>
      <c r="V79" s="224">
        <f t="shared" si="2"/>
        <v>10661.65</v>
      </c>
      <c r="W79" s="225"/>
      <c r="X79" s="225"/>
      <c r="Y79" s="225"/>
      <c r="Z79" s="225"/>
      <c r="AA79" s="225"/>
      <c r="AB79" s="225"/>
      <c r="AC79" s="225"/>
    </row>
    <row r="80" spans="1:29" ht="15" customHeight="1" thickBot="1">
      <c r="A80" s="174">
        <f>'[1]зона-МСК'!A80</f>
        <v>20000114745</v>
      </c>
      <c r="B80" s="174" t="str">
        <f>'[1]зона-МСК'!B80</f>
        <v>Сейф КЗ 053Т</v>
      </c>
      <c r="C80" s="200">
        <f>'[1]расчет '!BG80</f>
        <v>7392.860233333334</v>
      </c>
      <c r="D80" s="201">
        <f>'[1]расчет '!BH80</f>
        <v>7392.860233333335</v>
      </c>
      <c r="E80" s="201">
        <f>'[1]расчет '!BJ80</f>
        <v>7498.536969600001</v>
      </c>
      <c r="F80" s="213">
        <f>'[1]расчет '!BK80</f>
        <v>7925.282976000001</v>
      </c>
      <c r="G80" s="214">
        <f>'[1]расчет '!BL80</f>
        <v>8900.7024192</v>
      </c>
      <c r="H80" s="205">
        <f>'[1]расчет '!BM80</f>
        <v>10363.831584000001</v>
      </c>
      <c r="I80" s="215">
        <f>'[1]расчет '!CO80</f>
        <v>12192.743040000001</v>
      </c>
      <c r="J80" s="216"/>
      <c r="K80" s="217"/>
      <c r="L80" s="221">
        <f>'[1]расчет '!CR80</f>
        <v>0</v>
      </c>
      <c r="M80" s="181">
        <f>'[1]расчет '!CS80</f>
        <v>0</v>
      </c>
      <c r="N80" s="227"/>
      <c r="O80" s="228"/>
      <c r="P80" s="228"/>
      <c r="Q80" s="228"/>
      <c r="R80" s="228"/>
      <c r="S80" s="228"/>
      <c r="T80" s="224">
        <f t="shared" si="6"/>
        <v>0</v>
      </c>
      <c r="U80" s="224">
        <f t="shared" si="1"/>
        <v>0</v>
      </c>
      <c r="V80" s="224">
        <f t="shared" si="2"/>
        <v>0</v>
      </c>
      <c r="W80" s="225"/>
      <c r="X80" s="225"/>
      <c r="Y80" s="225"/>
      <c r="Z80" s="225"/>
      <c r="AA80" s="225"/>
      <c r="AB80" s="225"/>
      <c r="AC80" s="225"/>
    </row>
    <row r="81" spans="1:29" ht="15" customHeight="1" thickBot="1">
      <c r="A81" s="174">
        <f>'[1]зона-МСК'!A81</f>
        <v>20000120833</v>
      </c>
      <c r="B81" s="174" t="str">
        <f>'[1]зона-МСК'!B81</f>
        <v>Сейф КЗ 054</v>
      </c>
      <c r="C81" s="200">
        <f>'[1]расчет '!BG81</f>
        <v>444.11458333333326</v>
      </c>
      <c r="D81" s="201">
        <f>'[1]расчет '!BH81</f>
        <v>444.11458333333326</v>
      </c>
      <c r="E81" s="201">
        <f>'[1]расчет '!BJ81</f>
        <v>660.97125</v>
      </c>
      <c r="F81" s="213">
        <f>'[1]расчет '!BK81</f>
        <v>698.5875000000001</v>
      </c>
      <c r="G81" s="214">
        <f>'[1]расчет '!BL81</f>
        <v>784.5675</v>
      </c>
      <c r="H81" s="205">
        <f>'[1]расчет '!BM81</f>
        <v>913.5375</v>
      </c>
      <c r="I81" s="215">
        <f>'[1]расчет '!CO81</f>
        <v>1074.75</v>
      </c>
      <c r="J81" s="216"/>
      <c r="K81" s="217"/>
      <c r="L81" s="221">
        <f>'[1]расчет '!CR81</f>
        <v>0</v>
      </c>
      <c r="M81" s="181">
        <f>'[1]расчет '!CS81</f>
        <v>0</v>
      </c>
      <c r="N81" s="227"/>
      <c r="O81" s="228"/>
      <c r="P81" s="228"/>
      <c r="Q81" s="228"/>
      <c r="R81" s="228"/>
      <c r="S81" s="228">
        <v>9459</v>
      </c>
      <c r="T81" s="224">
        <f t="shared" si="6"/>
        <v>9931.95</v>
      </c>
      <c r="U81" s="224">
        <f t="shared" si="1"/>
        <v>10404.900000000001</v>
      </c>
      <c r="V81" s="224">
        <f t="shared" si="2"/>
        <v>10877.849999999999</v>
      </c>
      <c r="W81" s="225"/>
      <c r="X81" s="225"/>
      <c r="Y81" s="225"/>
      <c r="Z81" s="225"/>
      <c r="AA81" s="225"/>
      <c r="AB81" s="225"/>
      <c r="AC81" s="225"/>
    </row>
    <row r="82" spans="1:29" ht="15" customHeight="1" thickBot="1">
      <c r="A82" s="174">
        <f>'[1]зона-МСК'!A82</f>
        <v>20000118657</v>
      </c>
      <c r="B82" s="174" t="str">
        <f>'[1]зона-МСК'!B82</f>
        <v>Сейф КЗ 065Т</v>
      </c>
      <c r="C82" s="200">
        <f>'[1]расчет '!BG82</f>
        <v>18440.684337500003</v>
      </c>
      <c r="D82" s="201">
        <f>'[1]расчет '!BH82</f>
        <v>18440.684337500003</v>
      </c>
      <c r="E82" s="201">
        <f>'[1]расчет '!BJ82</f>
        <v>18985.492763100003</v>
      </c>
      <c r="F82" s="213">
        <f>'[1]расчет '!BK82</f>
        <v>20065.967961000002</v>
      </c>
      <c r="G82" s="214">
        <f>'[1]расчет '!BL82</f>
        <v>22535.625556200004</v>
      </c>
      <c r="H82" s="205">
        <f>'[1]расчет '!BM82</f>
        <v>26240.111949000006</v>
      </c>
      <c r="I82" s="215">
        <f>'[1]расчет '!CO82</f>
        <v>30870.719940000006</v>
      </c>
      <c r="J82" s="216"/>
      <c r="K82" s="217"/>
      <c r="L82" s="221">
        <f>'[1]расчет '!CR82</f>
        <v>0</v>
      </c>
      <c r="M82" s="181">
        <f>'[1]расчет '!CS82</f>
        <v>0</v>
      </c>
      <c r="N82" s="227"/>
      <c r="O82" s="228"/>
      <c r="P82" s="228"/>
      <c r="Q82" s="228"/>
      <c r="R82" s="228"/>
      <c r="S82" s="228">
        <v>22083</v>
      </c>
      <c r="T82" s="224">
        <f t="shared" si="6"/>
        <v>23187.15</v>
      </c>
      <c r="U82" s="224">
        <f t="shared" si="1"/>
        <v>24291.300000000003</v>
      </c>
      <c r="V82" s="224">
        <f t="shared" si="2"/>
        <v>25395.449999999997</v>
      </c>
      <c r="W82" s="225"/>
      <c r="X82" s="225"/>
      <c r="Y82" s="225"/>
      <c r="Z82" s="225"/>
      <c r="AA82" s="225"/>
      <c r="AB82" s="225"/>
      <c r="AC82" s="225"/>
    </row>
    <row r="83" spans="1:29" ht="15" customHeight="1" thickBot="1">
      <c r="A83" s="174">
        <f>'[1]зона-МСК'!A83</f>
        <v>20000114547</v>
      </c>
      <c r="B83" s="174" t="str">
        <f>'[1]зона-МСК'!B83</f>
        <v>Сейф КЗ 065ТК</v>
      </c>
      <c r="C83" s="200">
        <f>'[1]расчет '!BG83</f>
        <v>1665.4296874999995</v>
      </c>
      <c r="D83" s="201">
        <f>'[1]расчет '!BH83</f>
        <v>1665.4296874999993</v>
      </c>
      <c r="E83" s="201">
        <f>'[1]расчет '!BJ83</f>
        <v>0</v>
      </c>
      <c r="F83" s="213">
        <f>'[1]расчет '!BK83</f>
        <v>0</v>
      </c>
      <c r="G83" s="214">
        <f>'[1]расчет '!BL83</f>
        <v>0</v>
      </c>
      <c r="H83" s="205">
        <f>'[1]расчет '!BM83</f>
        <v>0</v>
      </c>
      <c r="I83" s="215">
        <f>'[1]расчет '!CO83</f>
        <v>0</v>
      </c>
      <c r="J83" s="216"/>
      <c r="K83" s="217"/>
      <c r="L83" s="221">
        <f>'[1]расчет '!CR83</f>
        <v>0</v>
      </c>
      <c r="M83" s="181">
        <f>'[1]расчет '!CS83</f>
        <v>0</v>
      </c>
      <c r="N83" s="227"/>
      <c r="O83" s="228"/>
      <c r="P83" s="228"/>
      <c r="Q83" s="228"/>
      <c r="R83" s="228"/>
      <c r="S83" s="228"/>
      <c r="T83" s="224">
        <f t="shared" si="6"/>
        <v>0</v>
      </c>
      <c r="U83" s="224">
        <f t="shared" si="1"/>
        <v>0</v>
      </c>
      <c r="V83" s="224">
        <f t="shared" si="2"/>
        <v>0</v>
      </c>
      <c r="W83" s="225"/>
      <c r="X83" s="225"/>
      <c r="Y83" s="225"/>
      <c r="Z83" s="225"/>
      <c r="AA83" s="225"/>
      <c r="AB83" s="225"/>
      <c r="AC83" s="225"/>
    </row>
    <row r="84" spans="1:29" ht="15" customHeight="1" thickBot="1">
      <c r="A84" s="174" t="e">
        <f>'[1]зона-МСК'!A84</f>
        <v>#REF!</v>
      </c>
      <c r="B84" s="174" t="str">
        <f>'[1]зона-МСК'!B84</f>
        <v>Сейф КЗ 065ТКМ</v>
      </c>
      <c r="C84" s="200">
        <f>'[1]расчет '!BG84</f>
        <v>23085.9431375</v>
      </c>
      <c r="D84" s="201">
        <f>'[1]расчет '!BH84</f>
        <v>23085.9431375</v>
      </c>
      <c r="E84" s="201">
        <f>'[1]расчет '!BJ84</f>
        <v>23556.427422299996</v>
      </c>
      <c r="F84" s="213">
        <f>'[1]расчет '!BK84</f>
        <v>24897.037113</v>
      </c>
      <c r="G84" s="214">
        <f>'[1]расчет '!BL84</f>
        <v>27961.2878346</v>
      </c>
      <c r="H84" s="205">
        <f>'[1]расчет '!BM84</f>
        <v>32557.663916999998</v>
      </c>
      <c r="I84" s="215">
        <f>'[1]расчет '!CO84</f>
        <v>38303.13402</v>
      </c>
      <c r="J84" s="216"/>
      <c r="K84" s="217"/>
      <c r="L84" s="221">
        <f>'[1]расчет '!CR84</f>
        <v>0</v>
      </c>
      <c r="M84" s="181">
        <f>'[1]расчет '!CS84</f>
        <v>0</v>
      </c>
      <c r="N84" s="227"/>
      <c r="O84" s="228"/>
      <c r="P84" s="228"/>
      <c r="Q84" s="228"/>
      <c r="R84" s="228"/>
      <c r="S84" s="228"/>
      <c r="T84" s="224">
        <f t="shared" si="6"/>
        <v>0</v>
      </c>
      <c r="U84" s="224">
        <f t="shared" si="1"/>
        <v>0</v>
      </c>
      <c r="V84" s="224">
        <f t="shared" si="2"/>
        <v>0</v>
      </c>
      <c r="W84" s="225"/>
      <c r="X84" s="225"/>
      <c r="Y84" s="225"/>
      <c r="Z84" s="225"/>
      <c r="AA84" s="225"/>
      <c r="AB84" s="225"/>
      <c r="AC84" s="225"/>
    </row>
    <row r="85" spans="1:29" ht="15" customHeight="1" thickBot="1">
      <c r="A85" s="174">
        <f>'[1]зона-МСК'!A85</f>
        <v>20000117035</v>
      </c>
      <c r="B85" s="174" t="str">
        <f>'[1]зона-МСК'!B85</f>
        <v>Сейф КЗ 223Т</v>
      </c>
      <c r="C85" s="200">
        <f>'[1]расчет '!BG85</f>
        <v>19799.92799375</v>
      </c>
      <c r="D85" s="201">
        <f>'[1]расчет '!BH85</f>
        <v>19799.92799375</v>
      </c>
      <c r="E85" s="201">
        <f>'[1]расчет '!BJ85</f>
        <v>20171.813833350003</v>
      </c>
      <c r="F85" s="213">
        <f>'[1]расчет '!BK85</f>
        <v>21319.803238500004</v>
      </c>
      <c r="G85" s="214">
        <f>'[1]расчет '!BL85</f>
        <v>23943.7790217</v>
      </c>
      <c r="H85" s="205">
        <f>'[1]расчет '!BM85</f>
        <v>27879.7426965</v>
      </c>
      <c r="I85" s="215">
        <f>'[1]расчет '!CO85</f>
        <v>32799.697290000004</v>
      </c>
      <c r="J85" s="216"/>
      <c r="K85" s="217"/>
      <c r="L85" s="221">
        <f>'[1]расчет '!CR85</f>
        <v>0</v>
      </c>
      <c r="M85" s="181">
        <f>'[1]расчет '!CS85</f>
        <v>0</v>
      </c>
      <c r="N85" s="227"/>
      <c r="O85" s="228"/>
      <c r="P85" s="228"/>
      <c r="Q85" s="228"/>
      <c r="R85" s="228"/>
      <c r="S85" s="228">
        <v>24749</v>
      </c>
      <c r="T85" s="224">
        <f t="shared" si="6"/>
        <v>25986.45</v>
      </c>
      <c r="U85" s="224">
        <f t="shared" si="1"/>
        <v>27223.9</v>
      </c>
      <c r="V85" s="224">
        <f t="shared" si="2"/>
        <v>28461.35</v>
      </c>
      <c r="W85" s="225"/>
      <c r="X85" s="225"/>
      <c r="Y85" s="225"/>
      <c r="Z85" s="225"/>
      <c r="AA85" s="225"/>
      <c r="AB85" s="225"/>
      <c r="AC85" s="225"/>
    </row>
    <row r="86" spans="1:29" ht="15" customHeight="1" thickBot="1">
      <c r="A86" s="174">
        <f>'[1]зона-МСК'!A86</f>
        <v>20000123317</v>
      </c>
      <c r="B86" s="174" t="str">
        <f>'[1]зона-МСК'!B86</f>
        <v>Сейф КЗ 223ТКМ</v>
      </c>
      <c r="C86" s="200">
        <f>'[1]расчет '!BG86</f>
        <v>29090.445593750002</v>
      </c>
      <c r="D86" s="201">
        <f>'[1]расчет '!BH86</f>
        <v>29090.445593750002</v>
      </c>
      <c r="E86" s="201">
        <f>'[1]расчет '!BJ86</f>
        <v>29313.683151750003</v>
      </c>
      <c r="F86" s="213">
        <f>'[1]расчет '!BK86</f>
        <v>30981.941542500008</v>
      </c>
      <c r="G86" s="214">
        <f>'[1]расчет '!BL86</f>
        <v>34795.103578500006</v>
      </c>
      <c r="H86" s="205">
        <f>'[1]расчет '!BM86</f>
        <v>40514.846632500004</v>
      </c>
      <c r="I86" s="215">
        <f>'[1]расчет '!CO86</f>
        <v>47664.52545000001</v>
      </c>
      <c r="J86" s="216"/>
      <c r="K86" s="217"/>
      <c r="L86" s="221">
        <f>'[1]расчет '!CR86</f>
        <v>0</v>
      </c>
      <c r="M86" s="181">
        <f>'[1]расчет '!CS86</f>
        <v>0</v>
      </c>
      <c r="N86" s="227"/>
      <c r="O86" s="228"/>
      <c r="P86" s="228"/>
      <c r="Q86" s="228"/>
      <c r="R86" s="228"/>
      <c r="S86" s="228"/>
      <c r="T86" s="224">
        <f t="shared" si="6"/>
        <v>0</v>
      </c>
      <c r="U86" s="224">
        <f t="shared" si="1"/>
        <v>0</v>
      </c>
      <c r="V86" s="224">
        <f t="shared" si="2"/>
        <v>0</v>
      </c>
      <c r="W86" s="225"/>
      <c r="X86" s="225"/>
      <c r="Y86" s="225"/>
      <c r="Z86" s="225"/>
      <c r="AA86" s="225"/>
      <c r="AB86" s="225"/>
      <c r="AC86" s="225"/>
    </row>
    <row r="87" spans="1:29" ht="15" customHeight="1" thickBot="1">
      <c r="A87" s="174">
        <f>'[1]зона-МСК'!A87</f>
        <v>20000113333</v>
      </c>
      <c r="B87" s="174" t="str">
        <f>'[1]зона-МСК'!B87</f>
        <v>Сейф КЗ 233Т</v>
      </c>
      <c r="C87" s="200">
        <f>'[1]расчет '!BG87</f>
        <v>22278.383875000003</v>
      </c>
      <c r="D87" s="201">
        <f>'[1]расчет '!BH87</f>
        <v>22278.383875000003</v>
      </c>
      <c r="E87" s="201">
        <f>'[1]расчет '!BJ87</f>
        <v>22795.383483000005</v>
      </c>
      <c r="F87" s="213">
        <f>'[1]расчет '!BK87</f>
        <v>24092.681730000004</v>
      </c>
      <c r="G87" s="214">
        <f>'[1]расчет '!BL87</f>
        <v>27057.934866000003</v>
      </c>
      <c r="H87" s="205">
        <f>'[1]расчет '!BM87</f>
        <v>31505.814570000006</v>
      </c>
      <c r="I87" s="215">
        <f>'[1]расчет '!CO87</f>
        <v>37065.66420000001</v>
      </c>
      <c r="J87" s="216"/>
      <c r="K87" s="217"/>
      <c r="L87" s="221">
        <f>'[1]расчет '!CR87</f>
        <v>0</v>
      </c>
      <c r="M87" s="181">
        <f>'[1]расчет '!CS87</f>
        <v>0</v>
      </c>
      <c r="N87" s="227"/>
      <c r="O87" s="228"/>
      <c r="P87" s="228"/>
      <c r="Q87" s="228"/>
      <c r="R87" s="228"/>
      <c r="S87" s="228"/>
      <c r="T87" s="224">
        <f t="shared" si="6"/>
        <v>0</v>
      </c>
      <c r="U87" s="224">
        <f t="shared" si="1"/>
        <v>0</v>
      </c>
      <c r="V87" s="224">
        <f t="shared" si="2"/>
        <v>0</v>
      </c>
      <c r="W87" s="225"/>
      <c r="X87" s="225"/>
      <c r="Y87" s="225"/>
      <c r="Z87" s="225"/>
      <c r="AA87" s="225"/>
      <c r="AB87" s="225"/>
      <c r="AC87" s="225"/>
    </row>
    <row r="88" spans="1:29" ht="15" customHeight="1" thickBot="1">
      <c r="A88" s="174">
        <f>'[1]зона-МСК'!A88</f>
        <v>20000113288</v>
      </c>
      <c r="B88" s="174" t="str">
        <f>'[1]зона-МСК'!B88</f>
        <v>Сейф КЗ 233ТК</v>
      </c>
      <c r="C88" s="200">
        <f>'[1]расчет '!BG88</f>
        <v>1732.0468749999995</v>
      </c>
      <c r="D88" s="201">
        <f>'[1]расчет '!BH88</f>
        <v>1732.0468749999993</v>
      </c>
      <c r="E88" s="201">
        <f>'[1]расчет '!BJ88</f>
        <v>0</v>
      </c>
      <c r="F88" s="213">
        <f>'[1]расчет '!BK88</f>
        <v>0</v>
      </c>
      <c r="G88" s="214">
        <f>'[1]расчет '!BL88</f>
        <v>0</v>
      </c>
      <c r="H88" s="205">
        <f>'[1]расчет '!BM88</f>
        <v>0</v>
      </c>
      <c r="I88" s="215">
        <f>'[1]расчет '!CO88</f>
        <v>0</v>
      </c>
      <c r="J88" s="216"/>
      <c r="K88" s="217"/>
      <c r="L88" s="221">
        <f>'[1]расчет '!CR88</f>
        <v>0</v>
      </c>
      <c r="M88" s="181">
        <f>'[1]расчет '!CS88</f>
        <v>0</v>
      </c>
      <c r="N88" s="227"/>
      <c r="O88" s="228"/>
      <c r="P88" s="228"/>
      <c r="Q88" s="228"/>
      <c r="R88" s="228"/>
      <c r="S88" s="228">
        <v>39395</v>
      </c>
      <c r="T88" s="224">
        <f t="shared" si="6"/>
        <v>41364.75</v>
      </c>
      <c r="U88" s="224">
        <f t="shared" si="1"/>
        <v>43334.5</v>
      </c>
      <c r="V88" s="224">
        <f t="shared" si="2"/>
        <v>45304.25</v>
      </c>
      <c r="W88" s="225"/>
      <c r="X88" s="225"/>
      <c r="Y88" s="225"/>
      <c r="Z88" s="225"/>
      <c r="AA88" s="225"/>
      <c r="AB88" s="225"/>
      <c r="AC88" s="225"/>
    </row>
    <row r="89" spans="1:29" ht="15" customHeight="1" thickBot="1">
      <c r="A89" s="174" t="str">
        <f>'[1]зона-МСК'!A89</f>
        <v>УП-00000070</v>
      </c>
      <c r="B89" s="174" t="str">
        <f>'[1]зона-МСК'!B89</f>
        <v>Сейф КЗ 233ТКМ</v>
      </c>
      <c r="C89" s="200">
        <f>'[1]расчет '!BG89</f>
        <v>1732.0468749999995</v>
      </c>
      <c r="D89" s="201">
        <f>'[1]расчет '!BH89</f>
        <v>1732.0468749999993</v>
      </c>
      <c r="E89" s="201">
        <f>'[1]расчет '!BJ89</f>
        <v>0</v>
      </c>
      <c r="F89" s="213">
        <f>'[1]расчет '!BK89</f>
        <v>0</v>
      </c>
      <c r="G89" s="214">
        <f>'[1]расчет '!BL89</f>
        <v>0</v>
      </c>
      <c r="H89" s="205">
        <f>'[1]расчет '!BM89</f>
        <v>0</v>
      </c>
      <c r="I89" s="215">
        <f>'[1]расчет '!CO89</f>
        <v>0</v>
      </c>
      <c r="J89" s="216"/>
      <c r="K89" s="217"/>
      <c r="L89" s="221">
        <f>'[1]расчет '!CR89</f>
        <v>0</v>
      </c>
      <c r="M89" s="181">
        <f>'[1]расчет '!CS89</f>
        <v>0</v>
      </c>
      <c r="N89" s="227"/>
      <c r="O89" s="228"/>
      <c r="P89" s="228"/>
      <c r="Q89" s="228"/>
      <c r="R89" s="228"/>
      <c r="S89" s="228"/>
      <c r="T89" s="224">
        <f t="shared" si="6"/>
        <v>0</v>
      </c>
      <c r="U89" s="224">
        <f t="shared" si="1"/>
        <v>0</v>
      </c>
      <c r="V89" s="224">
        <f t="shared" si="2"/>
        <v>0</v>
      </c>
      <c r="W89" s="225"/>
      <c r="X89" s="225"/>
      <c r="Y89" s="225"/>
      <c r="Z89" s="225"/>
      <c r="AA89" s="225"/>
      <c r="AB89" s="225"/>
      <c r="AC89" s="225"/>
    </row>
    <row r="90" spans="1:29" s="210" customFormat="1" ht="15" customHeight="1" thickBot="1">
      <c r="A90" s="199" t="str">
        <f>'[1]зона-МСК'!A90</f>
        <v>Сейфы взломостойкие, класс НО</v>
      </c>
      <c r="B90" s="199"/>
      <c r="C90" s="200" t="e">
        <f>'[1]расчет '!BG90</f>
        <v>#REF!</v>
      </c>
      <c r="D90" s="201" t="e">
        <f>'[1]расчет '!BH90</f>
        <v>#REF!</v>
      </c>
      <c r="E90" s="201">
        <f>'[1]расчет '!BJ90</f>
        <v>0</v>
      </c>
      <c r="F90" s="213">
        <f>'[1]расчет '!BK90</f>
        <v>0</v>
      </c>
      <c r="G90" s="214">
        <f>'[1]расчет '!BL90</f>
        <v>0</v>
      </c>
      <c r="H90" s="205" t="e">
        <f>'[1]расчет '!BM90</f>
        <v>#REF!</v>
      </c>
      <c r="I90" s="215" t="e">
        <f>'[1]расчет '!CO90</f>
        <v>#REF!</v>
      </c>
      <c r="J90" s="216"/>
      <c r="K90" s="217"/>
      <c r="L90" s="221">
        <f>'[1]расчет '!CR90</f>
        <v>0</v>
      </c>
      <c r="M90" s="181">
        <f>'[1]расчет '!CS90</f>
        <v>0</v>
      </c>
      <c r="N90" s="219"/>
      <c r="O90" s="219"/>
      <c r="P90" s="219"/>
      <c r="Q90" s="219"/>
      <c r="R90" s="219"/>
      <c r="S90" s="219"/>
      <c r="T90" s="245">
        <f t="shared" si="6"/>
        <v>0</v>
      </c>
      <c r="U90" s="245">
        <f t="shared" si="1"/>
        <v>0</v>
      </c>
      <c r="V90" s="245">
        <f t="shared" si="2"/>
        <v>0</v>
      </c>
      <c r="W90" s="246"/>
      <c r="X90" s="246"/>
      <c r="Y90" s="246"/>
      <c r="Z90" s="246"/>
      <c r="AA90" s="246"/>
      <c r="AB90" s="246"/>
      <c r="AC90" s="246"/>
    </row>
    <row r="91" spans="1:29" ht="15" customHeight="1" thickBot="1">
      <c r="A91" s="174">
        <f>'[1]зона-МСК'!A91</f>
        <v>20000114724</v>
      </c>
      <c r="B91" s="174" t="str">
        <f>'[1]зона-МСК'!B91</f>
        <v>Сейф мебельный КМ- 260</v>
      </c>
      <c r="C91" s="200">
        <f>'[1]расчет '!BG91</f>
        <v>4398.959845833334</v>
      </c>
      <c r="D91" s="201">
        <f>'[1]расчет '!BH91</f>
        <v>4398.959845833334</v>
      </c>
      <c r="E91" s="201">
        <f>'[1]расчет '!BJ91</f>
        <v>4521.5848355906255</v>
      </c>
      <c r="F91" s="213">
        <f>'[1]расчет '!BK91</f>
        <v>4778.910801843751</v>
      </c>
      <c r="G91" s="214">
        <f>'[1]расчет '!BL91</f>
        <v>5367.08443899375</v>
      </c>
      <c r="H91" s="205">
        <f>'[1]расчет '!BM91</f>
        <v>6249.344894718751</v>
      </c>
      <c r="I91" s="215">
        <f>'[1]расчет '!CO91</f>
        <v>7352.170464375001</v>
      </c>
      <c r="J91" s="216"/>
      <c r="K91" s="217"/>
      <c r="L91" s="221">
        <f>'[1]расчет '!CR91</f>
        <v>5000</v>
      </c>
      <c r="M91" s="181">
        <f>'[1]расчет '!CS91</f>
        <v>5000</v>
      </c>
      <c r="N91" s="227"/>
      <c r="O91" s="228"/>
      <c r="P91" s="228"/>
      <c r="Q91" s="228"/>
      <c r="R91" s="228"/>
      <c r="S91" s="228">
        <v>6190</v>
      </c>
      <c r="T91" s="224">
        <f t="shared" si="6"/>
        <v>6499.5</v>
      </c>
      <c r="U91" s="224">
        <f t="shared" si="1"/>
        <v>6809.000000000001</v>
      </c>
      <c r="V91" s="224">
        <f t="shared" si="2"/>
        <v>7118.499999999999</v>
      </c>
      <c r="W91" s="225"/>
      <c r="X91" s="225"/>
      <c r="Y91" s="225"/>
      <c r="Z91" s="225"/>
      <c r="AA91" s="225"/>
      <c r="AB91" s="225"/>
      <c r="AC91" s="225"/>
    </row>
    <row r="92" spans="1:29" ht="15" customHeight="1" thickBot="1">
      <c r="A92" s="174">
        <f>'[1]зона-МСК'!A92</f>
        <v>20000116052</v>
      </c>
      <c r="B92" s="174" t="str">
        <f>'[1]зона-МСК'!B92</f>
        <v>Сейф мебельный КМ- 310</v>
      </c>
      <c r="C92" s="200">
        <f>'[1]расчет '!BG92</f>
        <v>5227.194794444444</v>
      </c>
      <c r="D92" s="201">
        <f>'[1]расчет '!BH92</f>
        <v>5227.194794444444</v>
      </c>
      <c r="E92" s="201">
        <f>'[1]расчет '!BJ92</f>
        <v>5381.283027037498</v>
      </c>
      <c r="F92" s="213">
        <f>'[1]расчет '!BK92</f>
        <v>5687.534906624998</v>
      </c>
      <c r="G92" s="214">
        <f>'[1]расчет '!BL92</f>
        <v>6387.539202824998</v>
      </c>
      <c r="H92" s="205">
        <f>'[1]расчет '!BM92</f>
        <v>7437.545647124998</v>
      </c>
      <c r="I92" s="215">
        <f>'[1]расчет '!CO92</f>
        <v>8750.053702499998</v>
      </c>
      <c r="J92" s="216"/>
      <c r="K92" s="217"/>
      <c r="L92" s="221">
        <f>'[1]расчет '!CR92</f>
        <v>5780</v>
      </c>
      <c r="M92" s="181">
        <f>'[1]расчет '!CS92</f>
        <v>5780</v>
      </c>
      <c r="N92" s="227"/>
      <c r="O92" s="228"/>
      <c r="P92" s="228"/>
      <c r="Q92" s="228"/>
      <c r="R92" s="228"/>
      <c r="S92" s="228">
        <v>7332</v>
      </c>
      <c r="T92" s="224">
        <f t="shared" si="6"/>
        <v>7698.6</v>
      </c>
      <c r="U92" s="224">
        <f t="shared" si="1"/>
        <v>8065.200000000001</v>
      </c>
      <c r="V92" s="224">
        <f t="shared" si="2"/>
        <v>8431.8</v>
      </c>
      <c r="W92" s="225"/>
      <c r="X92" s="225"/>
      <c r="Y92" s="225"/>
      <c r="Z92" s="225"/>
      <c r="AA92" s="225"/>
      <c r="AB92" s="225"/>
      <c r="AC92" s="225"/>
    </row>
    <row r="93" spans="1:29" ht="15" customHeight="1" thickBot="1">
      <c r="A93" s="174">
        <f>'[1]зона-МСК'!A93</f>
        <v>20000116053</v>
      </c>
      <c r="B93" s="174" t="str">
        <f>'[1]зона-МСК'!B93</f>
        <v>Сейф мебельный КМ- 620т</v>
      </c>
      <c r="C93" s="200">
        <f>'[1]расчет '!BG93</f>
        <v>7846.409566666665</v>
      </c>
      <c r="D93" s="201">
        <f>'[1]расчет '!BH93</f>
        <v>7846.409566666665</v>
      </c>
      <c r="E93" s="201">
        <f>'[1]расчет '!BJ93</f>
        <v>8048.162707604999</v>
      </c>
      <c r="F93" s="213">
        <f>'[1]расчет '!BK93</f>
        <v>8506.18822755</v>
      </c>
      <c r="G93" s="214">
        <f>'[1]расчет '!BL93</f>
        <v>9553.103701709999</v>
      </c>
      <c r="H93" s="205">
        <f>'[1]расчет '!BM93</f>
        <v>11123.476912949998</v>
      </c>
      <c r="I93" s="215">
        <f>'[1]расчет '!CO93</f>
        <v>13086.443426999998</v>
      </c>
      <c r="J93" s="216"/>
      <c r="K93" s="217"/>
      <c r="L93" s="221">
        <f>'[1]расчет '!CR93</f>
        <v>8450</v>
      </c>
      <c r="M93" s="181">
        <f>'[1]расчет '!CS93</f>
        <v>8450</v>
      </c>
      <c r="N93" s="227"/>
      <c r="O93" s="228"/>
      <c r="P93" s="228"/>
      <c r="Q93" s="228"/>
      <c r="R93" s="228"/>
      <c r="S93" s="228">
        <v>10811</v>
      </c>
      <c r="T93" s="224">
        <f t="shared" si="6"/>
        <v>11351.550000000001</v>
      </c>
      <c r="U93" s="224">
        <f t="shared" si="1"/>
        <v>11892.1</v>
      </c>
      <c r="V93" s="224">
        <f t="shared" si="2"/>
        <v>12432.65</v>
      </c>
      <c r="W93" s="225"/>
      <c r="X93" s="225"/>
      <c r="Y93" s="225"/>
      <c r="Z93" s="225"/>
      <c r="AA93" s="225"/>
      <c r="AB93" s="225"/>
      <c r="AC93" s="225"/>
    </row>
    <row r="94" spans="1:29" ht="15" customHeight="1" thickBot="1">
      <c r="A94" s="174">
        <f>'[1]зона-МСК'!A94</f>
        <v>20000117065</v>
      </c>
      <c r="B94" s="174" t="str">
        <f>'[1]зона-МСК'!B94</f>
        <v>Сейф мебельный КМ- 900т</v>
      </c>
      <c r="C94" s="200">
        <f>'[1]расчет '!BG94</f>
        <v>10980.55676875</v>
      </c>
      <c r="D94" s="201">
        <f>'[1]расчет '!BH94</f>
        <v>10980.55676875</v>
      </c>
      <c r="E94" s="201">
        <f>'[1]расчет '!BJ94</f>
        <v>11229.916884786562</v>
      </c>
      <c r="F94" s="213">
        <f>'[1]расчет '!BK94</f>
        <v>11869.017845709375</v>
      </c>
      <c r="G94" s="214">
        <f>'[1]расчет '!BL94</f>
        <v>13329.820042104373</v>
      </c>
      <c r="H94" s="205">
        <f>'[1]расчет '!BM94</f>
        <v>15521.023336696873</v>
      </c>
      <c r="I94" s="215">
        <f>'[1]расчет '!CO94</f>
        <v>18260.0274549375</v>
      </c>
      <c r="J94" s="216"/>
      <c r="K94" s="217"/>
      <c r="L94" s="221">
        <f>'[1]расчет '!CR94</f>
        <v>11000</v>
      </c>
      <c r="M94" s="181">
        <f>'[1]расчет '!CS94</f>
        <v>11000</v>
      </c>
      <c r="N94" s="227"/>
      <c r="O94" s="228"/>
      <c r="P94" s="228"/>
      <c r="Q94" s="228"/>
      <c r="R94" s="228"/>
      <c r="S94" s="228">
        <v>15232</v>
      </c>
      <c r="T94" s="224">
        <f t="shared" si="6"/>
        <v>15993.6</v>
      </c>
      <c r="U94" s="224">
        <f aca="true" t="shared" si="7" ref="U94:U157">S94*1.1</f>
        <v>16755.2</v>
      </c>
      <c r="V94" s="224">
        <f aca="true" t="shared" si="8" ref="V94:V157">S94*1.15</f>
        <v>17516.8</v>
      </c>
      <c r="W94" s="225"/>
      <c r="X94" s="225"/>
      <c r="Y94" s="225"/>
      <c r="Z94" s="225"/>
      <c r="AA94" s="225"/>
      <c r="AB94" s="225"/>
      <c r="AC94" s="225"/>
    </row>
    <row r="95" spans="1:29" ht="15" customHeight="1" thickBot="1">
      <c r="A95" s="174">
        <f>'[1]зона-МСК'!A95</f>
        <v>20000117018</v>
      </c>
      <c r="B95" s="174" t="str">
        <f>'[1]зона-МСК'!B95</f>
        <v>Сейф мебельный КМ-1200т</v>
      </c>
      <c r="C95" s="200">
        <f>'[1]расчет '!BG95</f>
        <v>13768.608027777776</v>
      </c>
      <c r="D95" s="201">
        <f>'[1]расчет '!BH95</f>
        <v>13768.608027777776</v>
      </c>
      <c r="E95" s="201">
        <f>'[1]расчет '!BJ95</f>
        <v>14106.556846612499</v>
      </c>
      <c r="F95" s="213">
        <f>'[1]расчет '!BK95</f>
        <v>14909.369024874999</v>
      </c>
      <c r="G95" s="214">
        <f>'[1]расчет '!BL95</f>
        <v>16744.368289474998</v>
      </c>
      <c r="H95" s="205">
        <f>'[1]расчет '!BM95</f>
        <v>19496.867186375</v>
      </c>
      <c r="I95" s="215">
        <f>'[1]расчет '!CO95</f>
        <v>22937.4908075</v>
      </c>
      <c r="J95" s="216"/>
      <c r="K95" s="217"/>
      <c r="L95" s="221">
        <f>'[1]расчет '!CR95</f>
        <v>12950</v>
      </c>
      <c r="M95" s="181">
        <f>'[1]расчет '!CS95</f>
        <v>12950</v>
      </c>
      <c r="N95" s="227"/>
      <c r="O95" s="228"/>
      <c r="P95" s="228"/>
      <c r="Q95" s="228"/>
      <c r="R95" s="228"/>
      <c r="S95" s="228">
        <v>19032</v>
      </c>
      <c r="T95" s="224">
        <f t="shared" si="6"/>
        <v>19983.600000000002</v>
      </c>
      <c r="U95" s="224">
        <f t="shared" si="7"/>
        <v>20935.2</v>
      </c>
      <c r="V95" s="224">
        <f t="shared" si="8"/>
        <v>21886.8</v>
      </c>
      <c r="W95" s="225"/>
      <c r="X95" s="225"/>
      <c r="Y95" s="225"/>
      <c r="Z95" s="225"/>
      <c r="AA95" s="225"/>
      <c r="AB95" s="225"/>
      <c r="AC95" s="225"/>
    </row>
    <row r="96" spans="1:29" s="210" customFormat="1" ht="15" customHeight="1" thickBot="1">
      <c r="A96" s="174">
        <f>'[1]зона-МСК'!A96</f>
        <v>20000117299</v>
      </c>
      <c r="B96" s="174" t="str">
        <f>'[1]зона-МСК'!B96</f>
        <v>Сейф мебельный КМ-1200т/2</v>
      </c>
      <c r="C96" s="200">
        <f>'[1]расчет '!BG96</f>
        <v>15274.488627777777</v>
      </c>
      <c r="D96" s="201">
        <f>'[1]расчет '!BH96</f>
        <v>15274.488627777777</v>
      </c>
      <c r="E96" s="201">
        <f>'[1]расчет '!BJ96</f>
        <v>15616.126854082499</v>
      </c>
      <c r="F96" s="213">
        <f>'[1]расчет '!BK96</f>
        <v>16504.849520575</v>
      </c>
      <c r="G96" s="214">
        <f>'[1]расчет '!BL96</f>
        <v>18536.215615415</v>
      </c>
      <c r="H96" s="205">
        <f>'[1]расчет '!BM96</f>
        <v>21583.264757675</v>
      </c>
      <c r="I96" s="215">
        <f>'[1]расчет '!CO96</f>
        <v>25392.0761855</v>
      </c>
      <c r="J96" s="216"/>
      <c r="K96" s="217"/>
      <c r="L96" s="221">
        <f>'[1]расчет '!CR96</f>
        <v>14900</v>
      </c>
      <c r="M96" s="181">
        <f>'[1]расчет '!CS96</f>
        <v>14900</v>
      </c>
      <c r="N96" s="227"/>
      <c r="O96" s="228"/>
      <c r="P96" s="228"/>
      <c r="Q96" s="228"/>
      <c r="R96" s="228"/>
      <c r="S96" s="228">
        <v>21205</v>
      </c>
      <c r="T96" s="224">
        <f t="shared" si="6"/>
        <v>22265.25</v>
      </c>
      <c r="U96" s="224">
        <f t="shared" si="7"/>
        <v>23325.500000000004</v>
      </c>
      <c r="V96" s="224">
        <f t="shared" si="8"/>
        <v>24385.749999999996</v>
      </c>
      <c r="W96" s="225"/>
      <c r="X96" s="225"/>
      <c r="Y96" s="225"/>
      <c r="Z96" s="225"/>
      <c r="AA96" s="225"/>
      <c r="AB96" s="225"/>
      <c r="AC96" s="225"/>
    </row>
    <row r="97" spans="1:29" s="210" customFormat="1" ht="15" customHeight="1" thickBot="1">
      <c r="A97" s="199" t="str">
        <f>'[1]зона-МСК'!A97</f>
        <v>Сейфы взломостойкие, класс1</v>
      </c>
      <c r="B97" s="199"/>
      <c r="C97" s="200" t="e">
        <f>'[1]расчет '!BG97</f>
        <v>#REF!</v>
      </c>
      <c r="D97" s="201" t="e">
        <f>'[1]расчет '!BH97</f>
        <v>#REF!</v>
      </c>
      <c r="E97" s="201">
        <f>'[1]расчет '!BJ97</f>
        <v>0</v>
      </c>
      <c r="F97" s="213">
        <f>'[1]расчет '!BK97</f>
        <v>0</v>
      </c>
      <c r="G97" s="214">
        <f>'[1]расчет '!BL97</f>
        <v>0</v>
      </c>
      <c r="H97" s="205" t="e">
        <f>'[1]расчет '!BM97</f>
        <v>#REF!</v>
      </c>
      <c r="I97" s="215" t="e">
        <f>'[1]расчет '!CO97</f>
        <v>#REF!</v>
      </c>
      <c r="J97" s="216"/>
      <c r="K97" s="217"/>
      <c r="L97" s="221">
        <f>'[1]расчет '!CR97</f>
        <v>0</v>
      </c>
      <c r="M97" s="181">
        <f>'[1]расчет '!CS97</f>
        <v>0</v>
      </c>
      <c r="N97" s="219"/>
      <c r="O97" s="219"/>
      <c r="P97" s="219"/>
      <c r="Q97" s="219"/>
      <c r="R97" s="219"/>
      <c r="S97" s="219"/>
      <c r="T97" s="245">
        <f t="shared" si="6"/>
        <v>0</v>
      </c>
      <c r="U97" s="245">
        <f t="shared" si="7"/>
        <v>0</v>
      </c>
      <c r="V97" s="245">
        <f t="shared" si="8"/>
        <v>0</v>
      </c>
      <c r="W97" s="246"/>
      <c r="X97" s="246"/>
      <c r="Y97" s="246"/>
      <c r="Z97" s="246"/>
      <c r="AA97" s="246"/>
      <c r="AB97" s="246"/>
      <c r="AC97" s="246"/>
    </row>
    <row r="98" spans="1:29" ht="15" customHeight="1" thickBot="1">
      <c r="A98" s="174">
        <f>'[1]зона-МСК'!A98</f>
        <v>20000115325</v>
      </c>
      <c r="B98" s="174" t="str">
        <f>'[1]зона-МСК'!B98</f>
        <v>Сейф ПК 10т</v>
      </c>
      <c r="C98" s="200">
        <f>'[1]расчет '!BG98</f>
        <v>12892.521343749999</v>
      </c>
      <c r="D98" s="201">
        <f>'[1]расчет '!BH98</f>
        <v>12892.521343749999</v>
      </c>
      <c r="E98" s="201">
        <f>'[1]расчет '!BJ98</f>
        <v>13106.170689749999</v>
      </c>
      <c r="F98" s="213">
        <f>'[1]расчет '!BK98</f>
        <v>13852.0503225</v>
      </c>
      <c r="G98" s="214">
        <f>'[1]расчет '!BL98</f>
        <v>15556.918054499998</v>
      </c>
      <c r="H98" s="205">
        <f>'[1]расчет '!BM98</f>
        <v>18114.2196525</v>
      </c>
      <c r="I98" s="215">
        <f>'[1]расчет '!CO98</f>
        <v>21310.84665</v>
      </c>
      <c r="J98" s="216"/>
      <c r="K98" s="217"/>
      <c r="L98" s="221">
        <f>'[1]расчет '!CR98</f>
        <v>0</v>
      </c>
      <c r="M98" s="181">
        <f>'[1]расчет '!CS98</f>
        <v>0</v>
      </c>
      <c r="N98" s="227"/>
      <c r="O98" s="228"/>
      <c r="P98" s="228"/>
      <c r="Q98" s="228"/>
      <c r="R98" s="228"/>
      <c r="S98" s="228">
        <v>16253</v>
      </c>
      <c r="T98" s="224">
        <f t="shared" si="6"/>
        <v>17065.65</v>
      </c>
      <c r="U98" s="224">
        <f t="shared" si="7"/>
        <v>17878.300000000003</v>
      </c>
      <c r="V98" s="224">
        <f t="shared" si="8"/>
        <v>18690.949999999997</v>
      </c>
      <c r="W98" s="225"/>
      <c r="X98" s="225"/>
      <c r="Y98" s="225"/>
      <c r="Z98" s="225"/>
      <c r="AA98" s="225"/>
      <c r="AB98" s="225"/>
      <c r="AC98" s="225"/>
    </row>
    <row r="99" spans="1:29" ht="15" customHeight="1" thickBot="1">
      <c r="A99" s="174">
        <f>'[1]зона-МСК'!A99</f>
        <v>20000117568</v>
      </c>
      <c r="B99" s="174" t="str">
        <f>'[1]зона-МСК'!B99</f>
        <v>Сейф ПК 10тк</v>
      </c>
      <c r="C99" s="200">
        <f>'[1]расчет '!BG99</f>
        <v>832.7148437499998</v>
      </c>
      <c r="D99" s="201">
        <f>'[1]расчет '!BH99</f>
        <v>832.7148437499997</v>
      </c>
      <c r="E99" s="201">
        <f>'[1]расчет '!BJ99</f>
        <v>0</v>
      </c>
      <c r="F99" s="213">
        <f>'[1]расчет '!BK99</f>
        <v>0</v>
      </c>
      <c r="G99" s="214">
        <f>'[1]расчет '!BL99</f>
        <v>0</v>
      </c>
      <c r="H99" s="205">
        <f>'[1]расчет '!BM99</f>
        <v>0</v>
      </c>
      <c r="I99" s="215">
        <f>'[1]расчет '!CO99</f>
        <v>0</v>
      </c>
      <c r="J99" s="216"/>
      <c r="K99" s="217"/>
      <c r="L99" s="221">
        <f>'[1]расчет '!CR99</f>
        <v>0</v>
      </c>
      <c r="M99" s="181">
        <f>'[1]расчет '!CS99</f>
        <v>0</v>
      </c>
      <c r="N99" s="227"/>
      <c r="O99" s="228"/>
      <c r="P99" s="228"/>
      <c r="Q99" s="228"/>
      <c r="R99" s="228"/>
      <c r="S99" s="228">
        <v>27706</v>
      </c>
      <c r="T99" s="224">
        <f t="shared" si="6"/>
        <v>29091.300000000003</v>
      </c>
      <c r="U99" s="224">
        <f t="shared" si="7"/>
        <v>30476.600000000002</v>
      </c>
      <c r="V99" s="224">
        <f t="shared" si="8"/>
        <v>31861.899999999998</v>
      </c>
      <c r="W99" s="225"/>
      <c r="X99" s="225"/>
      <c r="Y99" s="225"/>
      <c r="Z99" s="225"/>
      <c r="AA99" s="225"/>
      <c r="AB99" s="225"/>
      <c r="AC99" s="225"/>
    </row>
    <row r="100" spans="1:29" ht="15" customHeight="1" thickBot="1">
      <c r="A100" s="174">
        <f>'[1]зона-МСК'!A100</f>
        <v>20000123320</v>
      </c>
      <c r="B100" s="174" t="str">
        <f>'[1]зона-МСК'!B100</f>
        <v>Сейф ПК 10ткм</v>
      </c>
      <c r="C100" s="200">
        <f>'[1]расчет '!BG100</f>
        <v>17537.78014375</v>
      </c>
      <c r="D100" s="201">
        <f>'[1]расчет '!BH100</f>
        <v>17537.78014375</v>
      </c>
      <c r="E100" s="201">
        <f>'[1]расчет '!BJ100</f>
        <v>18008.55107424281</v>
      </c>
      <c r="F100" s="213">
        <f>'[1]расчет '!BK100</f>
        <v>19033.42796464687</v>
      </c>
      <c r="G100" s="214">
        <f>'[1]расчет '!BL100</f>
        <v>21376.003714141872</v>
      </c>
      <c r="H100" s="205">
        <f>'[1]расчет '!BM100</f>
        <v>24889.86733838437</v>
      </c>
      <c r="I100" s="215">
        <f>'[1]расчет '!CO100</f>
        <v>29282.196868687497</v>
      </c>
      <c r="J100" s="216"/>
      <c r="K100" s="217"/>
      <c r="L100" s="221">
        <f>'[1]расчет '!CR100</f>
        <v>0</v>
      </c>
      <c r="M100" s="181">
        <f>'[1]расчет '!CS100</f>
        <v>0</v>
      </c>
      <c r="N100" s="227"/>
      <c r="O100" s="228"/>
      <c r="P100" s="228"/>
      <c r="Q100" s="228"/>
      <c r="R100" s="228"/>
      <c r="S100" s="228"/>
      <c r="T100" s="224">
        <f t="shared" si="6"/>
        <v>0</v>
      </c>
      <c r="U100" s="224">
        <f t="shared" si="7"/>
        <v>0</v>
      </c>
      <c r="V100" s="224">
        <f t="shared" si="8"/>
        <v>0</v>
      </c>
      <c r="W100" s="225"/>
      <c r="X100" s="225"/>
      <c r="Y100" s="225"/>
      <c r="Z100" s="225"/>
      <c r="AA100" s="225"/>
      <c r="AB100" s="225"/>
      <c r="AC100" s="225"/>
    </row>
    <row r="101" spans="1:29" s="210" customFormat="1" ht="15" customHeight="1" thickBot="1">
      <c r="A101" s="174">
        <f>'[1]зона-МСК'!A101</f>
        <v>20000117567</v>
      </c>
      <c r="B101" s="174" t="str">
        <f>'[1]зона-МСК'!B101</f>
        <v>Сейф ПК 20т</v>
      </c>
      <c r="C101" s="200">
        <f>'[1]расчет '!BG101</f>
        <v>15564.36880625</v>
      </c>
      <c r="D101" s="201">
        <f>'[1]расчет '!BH101</f>
        <v>15564.36880625</v>
      </c>
      <c r="E101" s="201">
        <f>'[1]расчет '!BJ101</f>
        <v>15943.553717850002</v>
      </c>
      <c r="F101" s="213">
        <f>'[1]расчет '!BK101</f>
        <v>16850.9104335</v>
      </c>
      <c r="G101" s="214">
        <f>'[1]расчет '!BL101</f>
        <v>18924.868640700002</v>
      </c>
      <c r="H101" s="205">
        <f>'[1]расчет '!BM101</f>
        <v>22035.805951500002</v>
      </c>
      <c r="I101" s="215">
        <f>'[1]расчет '!CO101</f>
        <v>25924.477590000002</v>
      </c>
      <c r="J101" s="216"/>
      <c r="K101" s="217"/>
      <c r="L101" s="221">
        <f>'[1]расчет '!CR101</f>
        <v>0</v>
      </c>
      <c r="M101" s="181">
        <f>'[1]расчет '!CS101</f>
        <v>0</v>
      </c>
      <c r="N101" s="227"/>
      <c r="O101" s="228"/>
      <c r="P101" s="228"/>
      <c r="Q101" s="228"/>
      <c r="R101" s="228"/>
      <c r="S101" s="228">
        <v>18388</v>
      </c>
      <c r="T101" s="224">
        <f t="shared" si="6"/>
        <v>19307.4</v>
      </c>
      <c r="U101" s="224">
        <f t="shared" si="7"/>
        <v>20226.800000000003</v>
      </c>
      <c r="V101" s="224">
        <f t="shared" si="8"/>
        <v>21146.199999999997</v>
      </c>
      <c r="W101" s="225"/>
      <c r="X101" s="225"/>
      <c r="Y101" s="225"/>
      <c r="Z101" s="225"/>
      <c r="AA101" s="225"/>
      <c r="AB101" s="225"/>
      <c r="AC101" s="225"/>
    </row>
    <row r="102" spans="1:29" ht="15" customHeight="1" thickBot="1">
      <c r="A102" s="174">
        <f>'[1]зона-МСК'!A102</f>
        <v>20000117569</v>
      </c>
      <c r="B102" s="174" t="str">
        <f>'[1]зона-МСК'!B102</f>
        <v>Сейф ПК 20тк</v>
      </c>
      <c r="C102" s="200">
        <f>'[1]расчет '!BG102</f>
        <v>1245.7414062499997</v>
      </c>
      <c r="D102" s="201">
        <f>'[1]расчет '!BH102</f>
        <v>1245.7414062499997</v>
      </c>
      <c r="E102" s="201">
        <f>'[1]расчет '!BJ102</f>
        <v>0</v>
      </c>
      <c r="F102" s="213">
        <f>'[1]расчет '!BK102</f>
        <v>0</v>
      </c>
      <c r="G102" s="214">
        <f>'[1]расчет '!BL102</f>
        <v>0</v>
      </c>
      <c r="H102" s="205">
        <f>'[1]расчет '!BM102</f>
        <v>0</v>
      </c>
      <c r="I102" s="215">
        <f>'[1]расчет '!CO102</f>
        <v>0</v>
      </c>
      <c r="J102" s="216"/>
      <c r="K102" s="217"/>
      <c r="L102" s="221">
        <f>'[1]расчет '!CR102</f>
        <v>0</v>
      </c>
      <c r="M102" s="181">
        <f>'[1]расчет '!CS102</f>
        <v>0</v>
      </c>
      <c r="N102" s="227"/>
      <c r="O102" s="228"/>
      <c r="P102" s="228"/>
      <c r="Q102" s="228"/>
      <c r="R102" s="228"/>
      <c r="S102" s="228">
        <v>29841</v>
      </c>
      <c r="T102" s="224">
        <f t="shared" si="6"/>
        <v>31333.050000000003</v>
      </c>
      <c r="U102" s="224">
        <f t="shared" si="7"/>
        <v>32825.100000000006</v>
      </c>
      <c r="V102" s="224">
        <f t="shared" si="8"/>
        <v>34317.149999999994</v>
      </c>
      <c r="W102" s="225"/>
      <c r="X102" s="225"/>
      <c r="Y102" s="225"/>
      <c r="Z102" s="225"/>
      <c r="AA102" s="225"/>
      <c r="AB102" s="225"/>
      <c r="AC102" s="225"/>
    </row>
    <row r="103" spans="1:29" ht="15" customHeight="1" thickBot="1">
      <c r="A103" s="174" t="e">
        <f>'[1]зона-МСК'!A103</f>
        <v>#REF!</v>
      </c>
      <c r="B103" s="174" t="str">
        <f>'[1]зона-МСК'!B103</f>
        <v>Сейф ПК 20ткм</v>
      </c>
      <c r="C103" s="200">
        <f>'[1]расчет '!BG103</f>
        <v>20209.62760625</v>
      </c>
      <c r="D103" s="201">
        <f>'[1]расчет '!BH103</f>
        <v>20209.62760625</v>
      </c>
      <c r="E103" s="201">
        <f>'[1]расчет '!BJ103</f>
        <v>20514.488377050002</v>
      </c>
      <c r="F103" s="213">
        <f>'[1]расчет '!BK103</f>
        <v>21681.979585500005</v>
      </c>
      <c r="G103" s="214">
        <f>'[1]расчет '!BL103</f>
        <v>24350.530919100005</v>
      </c>
      <c r="H103" s="205">
        <f>'[1]расчет '!BM103</f>
        <v>28353.357919500002</v>
      </c>
      <c r="I103" s="215">
        <f>'[1]расчет '!CO103</f>
        <v>33356.891670000005</v>
      </c>
      <c r="J103" s="216"/>
      <c r="K103" s="217"/>
      <c r="L103" s="221">
        <f>'[1]расчет '!CR103</f>
        <v>0</v>
      </c>
      <c r="M103" s="181">
        <f>'[1]расчет '!CS103</f>
        <v>0</v>
      </c>
      <c r="N103" s="227"/>
      <c r="O103" s="228"/>
      <c r="P103" s="228"/>
      <c r="Q103" s="228"/>
      <c r="R103" s="228"/>
      <c r="S103" s="228"/>
      <c r="T103" s="224">
        <f t="shared" si="6"/>
        <v>0</v>
      </c>
      <c r="U103" s="224">
        <f t="shared" si="7"/>
        <v>0</v>
      </c>
      <c r="V103" s="224">
        <f t="shared" si="8"/>
        <v>0</v>
      </c>
      <c r="W103" s="225"/>
      <c r="X103" s="225"/>
      <c r="Y103" s="225"/>
      <c r="Z103" s="225"/>
      <c r="AA103" s="225"/>
      <c r="AB103" s="225"/>
      <c r="AC103" s="225"/>
    </row>
    <row r="104" spans="1:29" ht="15" customHeight="1" thickBot="1">
      <c r="A104" s="174">
        <f>'[1]зона-МСК'!A104</f>
        <v>20000121587</v>
      </c>
      <c r="B104" s="174" t="str">
        <f>'[1]зона-МСК'!B104</f>
        <v>Сейф ПК 30</v>
      </c>
      <c r="C104" s="200">
        <f>'[1]расчет '!BG104</f>
        <v>1080.2083333333333</v>
      </c>
      <c r="D104" s="201">
        <f>'[1]расчет '!BH104</f>
        <v>1080.2083333333333</v>
      </c>
      <c r="E104" s="201">
        <f>'[1]расчет '!BJ104</f>
        <v>0</v>
      </c>
      <c r="F104" s="213">
        <f>'[1]расчет '!BK104</f>
        <v>0</v>
      </c>
      <c r="G104" s="214">
        <f>'[1]расчет '!BL104</f>
        <v>0</v>
      </c>
      <c r="H104" s="205">
        <f>'[1]расчет '!BM104</f>
        <v>0</v>
      </c>
      <c r="I104" s="215">
        <f>'[1]расчет '!CO104</f>
        <v>0</v>
      </c>
      <c r="J104" s="216"/>
      <c r="K104" s="217"/>
      <c r="L104" s="221">
        <f>'[1]расчет '!CR104</f>
        <v>0</v>
      </c>
      <c r="M104" s="181">
        <f>'[1]расчет '!CS104</f>
        <v>0</v>
      </c>
      <c r="N104" s="227"/>
      <c r="O104" s="228"/>
      <c r="P104" s="228"/>
      <c r="Q104" s="228"/>
      <c r="R104" s="228"/>
      <c r="S104" s="228"/>
      <c r="T104" s="224">
        <f t="shared" si="6"/>
        <v>0</v>
      </c>
      <c r="U104" s="224">
        <f t="shared" si="7"/>
        <v>0</v>
      </c>
      <c r="V104" s="224">
        <f t="shared" si="8"/>
        <v>0</v>
      </c>
      <c r="W104" s="225"/>
      <c r="X104" s="225"/>
      <c r="Y104" s="225"/>
      <c r="Z104" s="225"/>
      <c r="AA104" s="225"/>
      <c r="AB104" s="225"/>
      <c r="AC104" s="225"/>
    </row>
    <row r="105" spans="1:29" ht="15" customHeight="1" thickBot="1">
      <c r="A105" s="174">
        <f>'[1]зона-МСК'!A105</f>
        <v>20000116323</v>
      </c>
      <c r="B105" s="174" t="str">
        <f>'[1]зона-МСК'!B105</f>
        <v>Сейф ПК 30т</v>
      </c>
      <c r="C105" s="200">
        <f>'[1]расчет '!BG105</f>
        <v>19013.679099999998</v>
      </c>
      <c r="D105" s="201">
        <f>'[1]расчет '!BH105</f>
        <v>19013.679099999998</v>
      </c>
      <c r="E105" s="201">
        <f>'[1]расчет '!BJ105</f>
        <v>19381.3477344</v>
      </c>
      <c r="F105" s="213">
        <f>'[1]расчет '!BK105</f>
        <v>20484.351264</v>
      </c>
      <c r="G105" s="214">
        <f>'[1]расчет '!BL105</f>
        <v>23005.502188799997</v>
      </c>
      <c r="H105" s="205">
        <f>'[1]расчет '!BM105</f>
        <v>26787.228575999998</v>
      </c>
      <c r="I105" s="215">
        <f>'[1]расчет '!CO105</f>
        <v>31514.38656</v>
      </c>
      <c r="J105" s="216"/>
      <c r="K105" s="217"/>
      <c r="L105" s="221">
        <f>'[1]расчет '!CR105</f>
        <v>0</v>
      </c>
      <c r="M105" s="181">
        <f>'[1]расчет '!CS105</f>
        <v>0</v>
      </c>
      <c r="N105" s="227"/>
      <c r="O105" s="228"/>
      <c r="P105" s="228"/>
      <c r="Q105" s="228"/>
      <c r="R105" s="228"/>
      <c r="S105" s="228">
        <v>24314</v>
      </c>
      <c r="T105" s="224">
        <f t="shared" si="6"/>
        <v>25529.7</v>
      </c>
      <c r="U105" s="224">
        <f t="shared" si="7"/>
        <v>26745.4</v>
      </c>
      <c r="V105" s="224">
        <f t="shared" si="8"/>
        <v>27961.1</v>
      </c>
      <c r="W105" s="225"/>
      <c r="X105" s="225"/>
      <c r="Y105" s="225"/>
      <c r="Z105" s="225"/>
      <c r="AA105" s="225"/>
      <c r="AB105" s="225"/>
      <c r="AC105" s="225"/>
    </row>
    <row r="106" spans="1:29" ht="15" customHeight="1" thickBot="1">
      <c r="A106" s="174">
        <f>'[1]зона-МСК'!A106</f>
        <v>20000117148</v>
      </c>
      <c r="B106" s="174" t="str">
        <f>'[1]зона-МСК'!B106</f>
        <v>Сейф ПК 30тк</v>
      </c>
      <c r="C106" s="200">
        <f>'[1]расчет '!BG106</f>
        <v>1332.34375</v>
      </c>
      <c r="D106" s="201">
        <f>'[1]расчет '!BH106</f>
        <v>1332.34375</v>
      </c>
      <c r="E106" s="201">
        <f>'[1]расчет '!BJ106</f>
        <v>0</v>
      </c>
      <c r="F106" s="213">
        <f>'[1]расчет '!BK106</f>
        <v>0</v>
      </c>
      <c r="G106" s="214">
        <f>'[1]расчет '!BL106</f>
        <v>0</v>
      </c>
      <c r="H106" s="205">
        <f>'[1]расчет '!BM106</f>
        <v>0</v>
      </c>
      <c r="I106" s="215">
        <f>'[1]расчет '!CO106</f>
        <v>0</v>
      </c>
      <c r="J106" s="216"/>
      <c r="K106" s="217"/>
      <c r="L106" s="221">
        <f>'[1]расчет '!CR106</f>
        <v>0</v>
      </c>
      <c r="M106" s="181">
        <f>'[1]расчет '!CS106</f>
        <v>0</v>
      </c>
      <c r="N106" s="227"/>
      <c r="O106" s="228"/>
      <c r="P106" s="228"/>
      <c r="Q106" s="228"/>
      <c r="R106" s="228"/>
      <c r="S106" s="228">
        <v>35767</v>
      </c>
      <c r="T106" s="224">
        <f t="shared" si="6"/>
        <v>37555.35</v>
      </c>
      <c r="U106" s="224">
        <f t="shared" si="7"/>
        <v>39343.700000000004</v>
      </c>
      <c r="V106" s="224">
        <f t="shared" si="8"/>
        <v>41132.049999999996</v>
      </c>
      <c r="W106" s="225"/>
      <c r="X106" s="225"/>
      <c r="Y106" s="225"/>
      <c r="Z106" s="225"/>
      <c r="AA106" s="225"/>
      <c r="AB106" s="225"/>
      <c r="AC106" s="225"/>
    </row>
    <row r="107" spans="1:29" ht="15" customHeight="1" thickBot="1">
      <c r="A107" s="174">
        <f>'[1]зона-МСК'!A107</f>
        <v>20000123322</v>
      </c>
      <c r="B107" s="174" t="str">
        <f>'[1]зона-МСК'!B107</f>
        <v>Сейф ПК 30ткм</v>
      </c>
      <c r="C107" s="200">
        <f>'[1]расчет '!BG107</f>
        <v>23658.937899999997</v>
      </c>
      <c r="D107" s="201">
        <f>'[1]расчет '!BH107</f>
        <v>23658.937899999997</v>
      </c>
      <c r="E107" s="201">
        <f>'[1]расчет '!BJ107</f>
        <v>23952.2823936</v>
      </c>
      <c r="F107" s="213">
        <f>'[1]расчет '!BK107</f>
        <v>25315.420415999997</v>
      </c>
      <c r="G107" s="214">
        <f>'[1]расчет '!BL107</f>
        <v>28431.164467199997</v>
      </c>
      <c r="H107" s="205">
        <f>'[1]расчет '!BM107</f>
        <v>33104.780543999994</v>
      </c>
      <c r="I107" s="215">
        <f>'[1]расчет '!CO107</f>
        <v>38946.800639999994</v>
      </c>
      <c r="J107" s="216"/>
      <c r="K107" s="217"/>
      <c r="L107" s="221">
        <f>'[1]расчет '!CR107</f>
        <v>0</v>
      </c>
      <c r="M107" s="181">
        <f>'[1]расчет '!CS107</f>
        <v>0</v>
      </c>
      <c r="N107" s="227"/>
      <c r="O107" s="228"/>
      <c r="P107" s="228"/>
      <c r="Q107" s="228"/>
      <c r="R107" s="228"/>
      <c r="S107" s="228"/>
      <c r="T107" s="224">
        <f t="shared" si="6"/>
        <v>0</v>
      </c>
      <c r="U107" s="224">
        <f t="shared" si="7"/>
        <v>0</v>
      </c>
      <c r="V107" s="224">
        <f t="shared" si="8"/>
        <v>0</v>
      </c>
      <c r="W107" s="225"/>
      <c r="X107" s="225"/>
      <c r="Y107" s="225"/>
      <c r="Z107" s="225"/>
      <c r="AA107" s="225"/>
      <c r="AB107" s="225"/>
      <c r="AC107" s="225"/>
    </row>
    <row r="108" spans="1:29" ht="15" customHeight="1" thickBot="1">
      <c r="A108" s="174">
        <f>'[1]зона-МСК'!A108</f>
        <v>20000121376</v>
      </c>
      <c r="B108" s="174" t="str">
        <f>'[1]зона-МСК'!B108</f>
        <v>Сейф ПК 53</v>
      </c>
      <c r="C108" s="200">
        <f>'[1]расчет '!BG108</f>
        <v>9836.725783333331</v>
      </c>
      <c r="D108" s="201">
        <f>'[1]расчет '!BH108</f>
        <v>9836.725783333331</v>
      </c>
      <c r="E108" s="201">
        <f>'[1]расчет '!BJ108</f>
        <v>9903.3006708</v>
      </c>
      <c r="F108" s="213">
        <f>'[1]расчет '!BK108</f>
        <v>10466.903148000001</v>
      </c>
      <c r="G108" s="214">
        <f>'[1]расчет '!BL108</f>
        <v>11755.1373816</v>
      </c>
      <c r="H108" s="205">
        <f>'[1]расчет '!BM108</f>
        <v>13687.488732</v>
      </c>
      <c r="I108" s="215">
        <f>'[1]расчет '!CO108</f>
        <v>16102.92792</v>
      </c>
      <c r="J108" s="216"/>
      <c r="K108" s="217"/>
      <c r="L108" s="221">
        <f>'[1]расчет '!CR108</f>
        <v>0</v>
      </c>
      <c r="M108" s="181">
        <f>'[1]расчет '!CS108</f>
        <v>0</v>
      </c>
      <c r="N108" s="227"/>
      <c r="O108" s="228"/>
      <c r="P108" s="228"/>
      <c r="Q108" s="228"/>
      <c r="R108" s="228"/>
      <c r="S108" s="228">
        <v>11141</v>
      </c>
      <c r="T108" s="224">
        <f t="shared" si="6"/>
        <v>11698.050000000001</v>
      </c>
      <c r="U108" s="224">
        <f t="shared" si="7"/>
        <v>12255.1</v>
      </c>
      <c r="V108" s="224">
        <f t="shared" si="8"/>
        <v>12812.15</v>
      </c>
      <c r="W108" s="225"/>
      <c r="X108" s="225"/>
      <c r="Y108" s="225"/>
      <c r="Z108" s="225"/>
      <c r="AA108" s="225"/>
      <c r="AB108" s="225"/>
      <c r="AC108" s="225"/>
    </row>
    <row r="109" spans="1:29" ht="15" customHeight="1" thickBot="1">
      <c r="A109" s="174">
        <f>'[1]зона-МСК'!A109</f>
        <v>20000114951</v>
      </c>
      <c r="B109" s="174" t="str">
        <f>'[1]зона-МСК'!B109</f>
        <v>Сейф ПКО 10т</v>
      </c>
      <c r="C109" s="200">
        <f>'[1]расчет '!BG109</f>
        <v>14189.238237500002</v>
      </c>
      <c r="D109" s="201">
        <f>'[1]расчет '!BH109</f>
        <v>14189.238237500002</v>
      </c>
      <c r="E109" s="201">
        <f>'[1]расчет '!BJ109</f>
        <v>14398.937300700003</v>
      </c>
      <c r="F109" s="213">
        <f>'[1]расчет '!BK109</f>
        <v>15218.389017000003</v>
      </c>
      <c r="G109" s="214">
        <f>'[1]расчет '!BL109</f>
        <v>17091.421511400004</v>
      </c>
      <c r="H109" s="205">
        <f>'[1]расчет '!BM109</f>
        <v>19900.970253000003</v>
      </c>
      <c r="I109" s="215">
        <f>'[1]расчет '!CO109</f>
        <v>23412.906180000005</v>
      </c>
      <c r="J109" s="216"/>
      <c r="K109" s="217"/>
      <c r="L109" s="221">
        <f>'[1]расчет '!CR109</f>
        <v>0</v>
      </c>
      <c r="M109" s="181">
        <f>'[1]расчет '!CS109</f>
        <v>0</v>
      </c>
      <c r="N109" s="227"/>
      <c r="O109" s="228"/>
      <c r="P109" s="228"/>
      <c r="Q109" s="228"/>
      <c r="R109" s="228"/>
      <c r="S109" s="228"/>
      <c r="T109" s="224">
        <f t="shared" si="6"/>
        <v>0</v>
      </c>
      <c r="U109" s="224">
        <f t="shared" si="7"/>
        <v>0</v>
      </c>
      <c r="V109" s="224">
        <f t="shared" si="8"/>
        <v>0</v>
      </c>
      <c r="W109" s="225"/>
      <c r="X109" s="225"/>
      <c r="Y109" s="225"/>
      <c r="Z109" s="225"/>
      <c r="AA109" s="225"/>
      <c r="AB109" s="225"/>
      <c r="AC109" s="225"/>
    </row>
    <row r="110" spans="1:29" ht="15" customHeight="1" thickBot="1">
      <c r="A110" s="174" t="e">
        <f>'[1]зона-МСК'!A110</f>
        <v>#REF!</v>
      </c>
      <c r="B110" s="174" t="str">
        <f>'[1]зона-МСК'!B110</f>
        <v>Сейф ПКО 10те</v>
      </c>
      <c r="C110" s="200">
        <f>'[1]расчет '!BG110</f>
        <v>720.1388888888888</v>
      </c>
      <c r="D110" s="201">
        <f>'[1]расчет '!BH110</f>
        <v>720.1388888888888</v>
      </c>
      <c r="E110" s="201">
        <f>'[1]расчет '!BJ110</f>
        <v>0</v>
      </c>
      <c r="F110" s="213">
        <f>'[1]расчет '!BK110</f>
        <v>0</v>
      </c>
      <c r="G110" s="214">
        <f>'[1]расчет '!BL110</f>
        <v>0</v>
      </c>
      <c r="H110" s="205">
        <f>'[1]расчет '!BM110</f>
        <v>0</v>
      </c>
      <c r="I110" s="215">
        <f>'[1]расчет '!CO110</f>
        <v>0</v>
      </c>
      <c r="J110" s="216"/>
      <c r="K110" s="217"/>
      <c r="L110" s="221">
        <f>'[1]расчет '!CR110</f>
        <v>0</v>
      </c>
      <c r="M110" s="181">
        <f>'[1]расчет '!CS110</f>
        <v>0</v>
      </c>
      <c r="N110" s="227"/>
      <c r="O110" s="228"/>
      <c r="P110" s="228"/>
      <c r="Q110" s="228"/>
      <c r="R110" s="228"/>
      <c r="S110" s="228"/>
      <c r="T110" s="224">
        <f t="shared" si="6"/>
        <v>0</v>
      </c>
      <c r="U110" s="224">
        <f t="shared" si="7"/>
        <v>0</v>
      </c>
      <c r="V110" s="224">
        <f t="shared" si="8"/>
        <v>0</v>
      </c>
      <c r="W110" s="225"/>
      <c r="X110" s="225"/>
      <c r="Y110" s="225"/>
      <c r="Z110" s="225"/>
      <c r="AA110" s="225"/>
      <c r="AB110" s="225"/>
      <c r="AC110" s="225"/>
    </row>
    <row r="111" spans="1:29" ht="15" customHeight="1" thickBot="1">
      <c r="A111" s="174">
        <f>'[1]зона-МСК'!A111</f>
        <v>20000120512</v>
      </c>
      <c r="B111" s="174" t="str">
        <f>'[1]зона-МСК'!B111</f>
        <v>Сейф ПКО 10тк</v>
      </c>
      <c r="C111" s="200">
        <f>'[1]расчет '!BG111</f>
        <v>866.0234374999998</v>
      </c>
      <c r="D111" s="201">
        <f>'[1]расчет '!BH111</f>
        <v>866.0234374999997</v>
      </c>
      <c r="E111" s="201">
        <f>'[1]расчет '!BJ111</f>
        <v>0</v>
      </c>
      <c r="F111" s="213">
        <f>'[1]расчет '!BK111</f>
        <v>0</v>
      </c>
      <c r="G111" s="214">
        <f>'[1]расчет '!BL111</f>
        <v>0</v>
      </c>
      <c r="H111" s="205">
        <f>'[1]расчет '!BM111</f>
        <v>0</v>
      </c>
      <c r="I111" s="215">
        <f>'[1]расчет '!CO111</f>
        <v>0</v>
      </c>
      <c r="J111" s="216"/>
      <c r="K111" s="217"/>
      <c r="L111" s="221">
        <f>'[1]расчет '!CR111</f>
        <v>0</v>
      </c>
      <c r="M111" s="181">
        <f>'[1]расчет '!CS111</f>
        <v>0</v>
      </c>
      <c r="N111" s="227"/>
      <c r="O111" s="228"/>
      <c r="P111" s="228"/>
      <c r="Q111" s="228"/>
      <c r="R111" s="228"/>
      <c r="S111" s="228"/>
      <c r="T111" s="224">
        <f t="shared" si="6"/>
        <v>0</v>
      </c>
      <c r="U111" s="224">
        <f t="shared" si="7"/>
        <v>0</v>
      </c>
      <c r="V111" s="224">
        <f t="shared" si="8"/>
        <v>0</v>
      </c>
      <c r="W111" s="225"/>
      <c r="X111" s="225"/>
      <c r="Y111" s="225"/>
      <c r="Z111" s="225"/>
      <c r="AA111" s="225"/>
      <c r="AB111" s="225"/>
      <c r="AC111" s="225"/>
    </row>
    <row r="112" spans="1:29" ht="15" customHeight="1" thickBot="1">
      <c r="A112" s="174" t="e">
        <f>'[1]зона-МСК'!A112</f>
        <v>#REF!</v>
      </c>
      <c r="B112" s="174" t="str">
        <f>'[1]зона-МСК'!B112</f>
        <v>Сейф ПКО 10ткм</v>
      </c>
      <c r="C112" s="200">
        <f>'[1]расчет '!BG112</f>
        <v>18834.4970375</v>
      </c>
      <c r="D112" s="201">
        <f>'[1]расчет '!BH112</f>
        <v>18834.4970375</v>
      </c>
      <c r="E112" s="201">
        <f>'[1]расчет '!BJ112</f>
        <v>19325.557059148123</v>
      </c>
      <c r="F112" s="213">
        <f>'[1]расчет '!BK112</f>
        <v>20425.385509668748</v>
      </c>
      <c r="G112" s="214">
        <f>'[1]расчет '!BL112</f>
        <v>22939.279110858748</v>
      </c>
      <c r="H112" s="205">
        <f>'[1]расчет '!BM112</f>
        <v>26710.11951264375</v>
      </c>
      <c r="I112" s="215">
        <f>'[1]расчет '!CO112</f>
        <v>31423.670014875</v>
      </c>
      <c r="J112" s="216"/>
      <c r="K112" s="217"/>
      <c r="L112" s="221">
        <f>'[1]расчет '!CR112</f>
        <v>0</v>
      </c>
      <c r="M112" s="181">
        <f>'[1]расчет '!CS112</f>
        <v>0</v>
      </c>
      <c r="N112" s="227"/>
      <c r="O112" s="228"/>
      <c r="P112" s="228"/>
      <c r="Q112" s="228"/>
      <c r="R112" s="228"/>
      <c r="S112" s="228"/>
      <c r="T112" s="224">
        <f t="shared" si="6"/>
        <v>0</v>
      </c>
      <c r="U112" s="224">
        <f t="shared" si="7"/>
        <v>0</v>
      </c>
      <c r="V112" s="224">
        <f t="shared" si="8"/>
        <v>0</v>
      </c>
      <c r="W112" s="225"/>
      <c r="X112" s="225"/>
      <c r="Y112" s="225"/>
      <c r="Z112" s="225"/>
      <c r="AA112" s="225"/>
      <c r="AB112" s="225"/>
      <c r="AC112" s="225"/>
    </row>
    <row r="113" spans="1:29" ht="15" customHeight="1" thickBot="1">
      <c r="A113" s="174">
        <f>'[1]зона-МСК'!A113</f>
        <v>20000117570</v>
      </c>
      <c r="B113" s="174" t="str">
        <f>'[1]зона-МСК'!B113</f>
        <v>Сейф ПКО 20т</v>
      </c>
      <c r="C113" s="200">
        <f>'[1]расчет '!BG113</f>
        <v>16374.552116666666</v>
      </c>
      <c r="D113" s="201">
        <f>'[1]расчет '!BH113</f>
        <v>16374.552116666666</v>
      </c>
      <c r="E113" s="201">
        <f>'[1]расчет '!BJ113</f>
        <v>16560.484282800004</v>
      </c>
      <c r="F113" s="213">
        <f>'[1]расчет '!BK113</f>
        <v>17502.950868000004</v>
      </c>
      <c r="G113" s="214">
        <f>'[1]расчет '!BL113</f>
        <v>19657.160205600005</v>
      </c>
      <c r="H113" s="205">
        <f>'[1]расчет '!BM113</f>
        <v>22888.474212000005</v>
      </c>
      <c r="I113" s="215">
        <f>'[1]расчет '!CO113</f>
        <v>26927.616720000005</v>
      </c>
      <c r="J113" s="216"/>
      <c r="K113" s="217"/>
      <c r="L113" s="221">
        <f>'[1]расчет '!CR113</f>
        <v>0</v>
      </c>
      <c r="M113" s="181">
        <f>'[1]расчет '!CS113</f>
        <v>0</v>
      </c>
      <c r="N113" s="227"/>
      <c r="O113" s="228"/>
      <c r="P113" s="228"/>
      <c r="Q113" s="228"/>
      <c r="R113" s="228"/>
      <c r="S113" s="228"/>
      <c r="T113" s="224">
        <f t="shared" si="6"/>
        <v>0</v>
      </c>
      <c r="U113" s="224">
        <f t="shared" si="7"/>
        <v>0</v>
      </c>
      <c r="V113" s="224">
        <f t="shared" si="8"/>
        <v>0</v>
      </c>
      <c r="W113" s="225"/>
      <c r="X113" s="225"/>
      <c r="Y113" s="225"/>
      <c r="Z113" s="225"/>
      <c r="AA113" s="225"/>
      <c r="AB113" s="225"/>
      <c r="AC113" s="225"/>
    </row>
    <row r="114" spans="1:29" ht="15" customHeight="1" thickBot="1">
      <c r="A114" s="174">
        <f>'[1]зона-МСК'!A114</f>
        <v>20000120441</v>
      </c>
      <c r="B114" s="174" t="str">
        <f>'[1]зона-МСК'!B114</f>
        <v>Сейф ПКО 20тк</v>
      </c>
      <c r="C114" s="200">
        <f>'[1]расчет '!BG114</f>
        <v>888.2291666666665</v>
      </c>
      <c r="D114" s="201">
        <f>'[1]расчет '!BH114</f>
        <v>888.2291666666665</v>
      </c>
      <c r="E114" s="201">
        <f>'[1]расчет '!BJ114</f>
        <v>0</v>
      </c>
      <c r="F114" s="213">
        <f>'[1]расчет '!BK114</f>
        <v>0</v>
      </c>
      <c r="G114" s="214">
        <f>'[1]расчет '!BL114</f>
        <v>0</v>
      </c>
      <c r="H114" s="205">
        <f>'[1]расчет '!BM114</f>
        <v>0</v>
      </c>
      <c r="I114" s="215">
        <f>'[1]расчет '!CO114</f>
        <v>0</v>
      </c>
      <c r="J114" s="216"/>
      <c r="K114" s="217"/>
      <c r="L114" s="221">
        <f>'[1]расчет '!CR114</f>
        <v>0</v>
      </c>
      <c r="M114" s="181">
        <f>'[1]расчет '!CS114</f>
        <v>0</v>
      </c>
      <c r="N114" s="227"/>
      <c r="O114" s="228"/>
      <c r="P114" s="228"/>
      <c r="Q114" s="228"/>
      <c r="R114" s="228"/>
      <c r="S114" s="228"/>
      <c r="T114" s="224">
        <f t="shared" si="6"/>
        <v>0</v>
      </c>
      <c r="U114" s="224">
        <f t="shared" si="7"/>
        <v>0</v>
      </c>
      <c r="V114" s="224">
        <f t="shared" si="8"/>
        <v>0</v>
      </c>
      <c r="W114" s="225"/>
      <c r="X114" s="225"/>
      <c r="Y114" s="225"/>
      <c r="Z114" s="225"/>
      <c r="AA114" s="225"/>
      <c r="AB114" s="225"/>
      <c r="AC114" s="225"/>
    </row>
    <row r="115" spans="1:29" ht="15" customHeight="1" thickBot="1">
      <c r="A115" s="174" t="e">
        <f>'[1]зона-МСК'!A115</f>
        <v>#REF!</v>
      </c>
      <c r="B115" s="174" t="str">
        <f>'[1]зона-МСК'!B115</f>
        <v>Сейф ПКО 20ткм</v>
      </c>
      <c r="C115" s="200">
        <f>'[1]расчет '!BG115</f>
        <v>21019.810916666665</v>
      </c>
      <c r="D115" s="201">
        <f>'[1]расчет '!BH115</f>
        <v>21019.81091666666</v>
      </c>
      <c r="E115" s="201">
        <f>'[1]расчет '!BJ115</f>
        <v>21527.633047162504</v>
      </c>
      <c r="F115" s="213">
        <f>'[1]расчет '!BK115</f>
        <v>22752.782895375003</v>
      </c>
      <c r="G115" s="214">
        <f>'[1]расчет '!BL115</f>
        <v>25553.125405575003</v>
      </c>
      <c r="H115" s="205">
        <f>'[1]расчет '!BM115</f>
        <v>29753.639170875</v>
      </c>
      <c r="I115" s="215">
        <f>'[1]расчет '!CO115</f>
        <v>35004.2813775</v>
      </c>
      <c r="J115" s="216"/>
      <c r="K115" s="217"/>
      <c r="L115" s="221">
        <f>'[1]расчет '!CR115</f>
        <v>0</v>
      </c>
      <c r="M115" s="181">
        <f>'[1]расчет '!CS115</f>
        <v>0</v>
      </c>
      <c r="N115" s="227"/>
      <c r="O115" s="228"/>
      <c r="P115" s="228"/>
      <c r="Q115" s="228"/>
      <c r="R115" s="228"/>
      <c r="S115" s="228"/>
      <c r="T115" s="224">
        <f t="shared" si="6"/>
        <v>0</v>
      </c>
      <c r="U115" s="224">
        <f t="shared" si="7"/>
        <v>0</v>
      </c>
      <c r="V115" s="224">
        <f t="shared" si="8"/>
        <v>0</v>
      </c>
      <c r="W115" s="225"/>
      <c r="X115" s="225"/>
      <c r="Y115" s="225"/>
      <c r="Z115" s="225"/>
      <c r="AA115" s="225"/>
      <c r="AB115" s="225"/>
      <c r="AC115" s="225"/>
    </row>
    <row r="116" spans="1:29" ht="15" customHeight="1" thickBot="1">
      <c r="A116" s="174">
        <f>'[1]зона-МСК'!A116</f>
        <v>20000114952</v>
      </c>
      <c r="B116" s="174" t="str">
        <f>'[1]зона-МСК'!B116</f>
        <v>Сейф ПКО 30т</v>
      </c>
      <c r="C116" s="200">
        <f>'[1]расчет '!BG116</f>
        <v>20348.040225</v>
      </c>
      <c r="D116" s="201">
        <f>'[1]расчет '!BH116</f>
        <v>20348.040225</v>
      </c>
      <c r="E116" s="201">
        <f>'[1]расчет '!BJ116</f>
        <v>20627.170331399997</v>
      </c>
      <c r="F116" s="213">
        <f>'[1]расчет '!BK116</f>
        <v>21801.074334</v>
      </c>
      <c r="G116" s="214">
        <f>'[1]расчет '!BL116</f>
        <v>24484.283482799998</v>
      </c>
      <c r="H116" s="205">
        <f>'[1]расчет '!BM116</f>
        <v>28509.097206</v>
      </c>
      <c r="I116" s="215">
        <f>'[1]расчет '!CO116</f>
        <v>33540.11436</v>
      </c>
      <c r="J116" s="216"/>
      <c r="K116" s="217"/>
      <c r="L116" s="221">
        <f>'[1]расчет '!CR116</f>
        <v>0</v>
      </c>
      <c r="M116" s="181">
        <f>'[1]расчет '!CS116</f>
        <v>0</v>
      </c>
      <c r="N116" s="227"/>
      <c r="O116" s="228"/>
      <c r="P116" s="228"/>
      <c r="Q116" s="228"/>
      <c r="R116" s="228"/>
      <c r="S116" s="228"/>
      <c r="T116" s="224">
        <f t="shared" si="6"/>
        <v>0</v>
      </c>
      <c r="U116" s="224">
        <f t="shared" si="7"/>
        <v>0</v>
      </c>
      <c r="V116" s="224">
        <f t="shared" si="8"/>
        <v>0</v>
      </c>
      <c r="W116" s="225"/>
      <c r="X116" s="225"/>
      <c r="Y116" s="225"/>
      <c r="Z116" s="225"/>
      <c r="AA116" s="225"/>
      <c r="AB116" s="225"/>
      <c r="AC116" s="225"/>
    </row>
    <row r="117" spans="1:29" ht="15" customHeight="1" thickBot="1">
      <c r="A117" s="174">
        <f>'[1]зона-МСК'!A117</f>
        <v>20000119559</v>
      </c>
      <c r="B117" s="174" t="str">
        <f>'[1]зона-МСК'!B117</f>
        <v>Сейф ПКО 30тк</v>
      </c>
      <c r="C117" s="200">
        <f>'[1]расчет '!BG117</f>
        <v>1199.1093749999998</v>
      </c>
      <c r="D117" s="201">
        <f>'[1]расчет '!BH117</f>
        <v>1199.1093749999998</v>
      </c>
      <c r="E117" s="201">
        <f>'[1]расчет '!BJ117</f>
        <v>0</v>
      </c>
      <c r="F117" s="213">
        <f>'[1]расчет '!BK117</f>
        <v>0</v>
      </c>
      <c r="G117" s="214">
        <f>'[1]расчет '!BL117</f>
        <v>0</v>
      </c>
      <c r="H117" s="205">
        <f>'[1]расчет '!BM117</f>
        <v>0</v>
      </c>
      <c r="I117" s="215">
        <f>'[1]расчет '!CO117</f>
        <v>0</v>
      </c>
      <c r="J117" s="216"/>
      <c r="K117" s="217"/>
      <c r="L117" s="221">
        <f>'[1]расчет '!CR117</f>
        <v>0</v>
      </c>
      <c r="M117" s="181">
        <f>'[1]расчет '!CS117</f>
        <v>0</v>
      </c>
      <c r="N117" s="227"/>
      <c r="O117" s="228"/>
      <c r="P117" s="228"/>
      <c r="Q117" s="228"/>
      <c r="R117" s="228"/>
      <c r="S117" s="228"/>
      <c r="T117" s="224">
        <f t="shared" si="6"/>
        <v>0</v>
      </c>
      <c r="U117" s="224">
        <f t="shared" si="7"/>
        <v>0</v>
      </c>
      <c r="V117" s="224">
        <f t="shared" si="8"/>
        <v>0</v>
      </c>
      <c r="W117" s="225"/>
      <c r="X117" s="225"/>
      <c r="Y117" s="225"/>
      <c r="Z117" s="225"/>
      <c r="AA117" s="225"/>
      <c r="AB117" s="225"/>
      <c r="AC117" s="225"/>
    </row>
    <row r="118" spans="1:29" ht="15" customHeight="1" thickBot="1">
      <c r="A118" s="174">
        <f>'[1]зона-МСК'!A118</f>
        <v>20000123325</v>
      </c>
      <c r="B118" s="174" t="str">
        <f>'[1]зона-МСК'!B118</f>
        <v>Сейф ПКО 30ткм</v>
      </c>
      <c r="C118" s="200">
        <f>'[1]расчет '!BG118</f>
        <v>24993.299025</v>
      </c>
      <c r="D118" s="201">
        <f>'[1]расчет '!BH118</f>
        <v>24993.299025</v>
      </c>
      <c r="E118" s="201">
        <f>'[1]расчет '!BJ118</f>
        <v>25670.56945917375</v>
      </c>
      <c r="F118" s="213">
        <f>'[1]расчет '!BK118</f>
        <v>27131.496176362496</v>
      </c>
      <c r="G118" s="214">
        <f>'[1]расчет '!BL118</f>
        <v>30470.757244222496</v>
      </c>
      <c r="H118" s="205">
        <f>'[1]расчет '!BM118</f>
        <v>35479.6488460125</v>
      </c>
      <c r="I118" s="215">
        <f>'[1]расчет '!CO118</f>
        <v>41740.763348249995</v>
      </c>
      <c r="J118" s="216"/>
      <c r="K118" s="217"/>
      <c r="L118" s="221">
        <f>'[1]расчет '!CR118</f>
        <v>0</v>
      </c>
      <c r="M118" s="181">
        <f>'[1]расчет '!CS118</f>
        <v>0</v>
      </c>
      <c r="N118" s="227"/>
      <c r="O118" s="228"/>
      <c r="P118" s="228"/>
      <c r="Q118" s="228"/>
      <c r="R118" s="228"/>
      <c r="S118" s="228"/>
      <c r="T118" s="224">
        <f t="shared" si="6"/>
        <v>0</v>
      </c>
      <c r="U118" s="224">
        <f t="shared" si="7"/>
        <v>0</v>
      </c>
      <c r="V118" s="224">
        <f t="shared" si="8"/>
        <v>0</v>
      </c>
      <c r="W118" s="225"/>
      <c r="X118" s="225"/>
      <c r="Y118" s="225"/>
      <c r="Z118" s="225"/>
      <c r="AA118" s="225"/>
      <c r="AB118" s="225"/>
      <c r="AC118" s="225"/>
    </row>
    <row r="119" spans="1:29" s="210" customFormat="1" ht="15" customHeight="1" thickBot="1">
      <c r="A119" s="199" t="str">
        <f>'[1]зона-МСК'!A119</f>
        <v>Сейфы взломостойкие, класс III</v>
      </c>
      <c r="B119" s="199"/>
      <c r="C119" s="200" t="e">
        <f>'[1]расчет '!BG119</f>
        <v>#REF!</v>
      </c>
      <c r="D119" s="201" t="e">
        <f>'[1]расчет '!BH119</f>
        <v>#REF!</v>
      </c>
      <c r="E119" s="201">
        <f>'[1]расчет '!BJ119</f>
        <v>0</v>
      </c>
      <c r="F119" s="213">
        <f>'[1]расчет '!BK119</f>
        <v>0</v>
      </c>
      <c r="G119" s="214">
        <f>'[1]расчет '!BL119</f>
        <v>0</v>
      </c>
      <c r="H119" s="205" t="e">
        <f>'[1]расчет '!BM119</f>
        <v>#REF!</v>
      </c>
      <c r="I119" s="215" t="e">
        <f>'[1]расчет '!CO119</f>
        <v>#REF!</v>
      </c>
      <c r="J119" s="216"/>
      <c r="K119" s="217"/>
      <c r="L119" s="221">
        <f>'[1]расчет '!CR119</f>
        <v>0</v>
      </c>
      <c r="M119" s="181">
        <f>'[1]расчет '!CS119</f>
        <v>0</v>
      </c>
      <c r="N119" s="219"/>
      <c r="O119" s="219"/>
      <c r="P119" s="219"/>
      <c r="Q119" s="219"/>
      <c r="R119" s="219"/>
      <c r="S119" s="219"/>
      <c r="T119" s="245">
        <f t="shared" si="6"/>
        <v>0</v>
      </c>
      <c r="U119" s="245">
        <f t="shared" si="7"/>
        <v>0</v>
      </c>
      <c r="V119" s="245">
        <f t="shared" si="8"/>
        <v>0</v>
      </c>
      <c r="W119" s="246"/>
      <c r="X119" s="246"/>
      <c r="Y119" s="246"/>
      <c r="Z119" s="246"/>
      <c r="AA119" s="246"/>
      <c r="AB119" s="246"/>
      <c r="AC119" s="246"/>
    </row>
    <row r="120" spans="1:29" s="219" customFormat="1" ht="15" customHeight="1" thickBot="1">
      <c r="A120" s="174">
        <f>'[1]зона-МСК'!A120</f>
        <v>20000122718</v>
      </c>
      <c r="B120" s="174" t="str">
        <f>'[1]зона-МСК'!B120</f>
        <v>Сейф ТК20Т</v>
      </c>
      <c r="C120" s="200">
        <f>'[1]расчет '!BG120</f>
        <v>22699.11646666667</v>
      </c>
      <c r="D120" s="201">
        <f>'[1]расчет '!BH120</f>
        <v>22699.11646666667</v>
      </c>
      <c r="E120" s="201">
        <f>'[1]расчет '!BJ120</f>
        <v>23439.214692635003</v>
      </c>
      <c r="F120" s="213">
        <f>'[1]расчет '!BK120</f>
        <v>24773.153740183334</v>
      </c>
      <c r="G120" s="214">
        <f>'[1]расчет '!BL120</f>
        <v>27822.157277436665</v>
      </c>
      <c r="H120" s="205">
        <f>'[1]расчет '!BM120</f>
        <v>32395.66258331667</v>
      </c>
      <c r="I120" s="215">
        <f>'[1]расчет '!CO120</f>
        <v>38112.54421566667</v>
      </c>
      <c r="J120" s="216"/>
      <c r="K120" s="217"/>
      <c r="L120" s="221">
        <f>'[1]расчет '!CR120</f>
        <v>0</v>
      </c>
      <c r="M120" s="181">
        <f>'[1]расчет '!CS120</f>
        <v>0</v>
      </c>
      <c r="N120" s="227"/>
      <c r="O120" s="228"/>
      <c r="P120" s="228"/>
      <c r="Q120" s="228"/>
      <c r="R120" s="228"/>
      <c r="S120" s="228"/>
      <c r="T120" s="224">
        <f t="shared" si="6"/>
        <v>0</v>
      </c>
      <c r="U120" s="224">
        <f t="shared" si="7"/>
        <v>0</v>
      </c>
      <c r="V120" s="224">
        <f t="shared" si="8"/>
        <v>0</v>
      </c>
      <c r="W120" s="225"/>
      <c r="X120" s="225"/>
      <c r="Y120" s="225"/>
      <c r="Z120" s="225"/>
      <c r="AA120" s="225"/>
      <c r="AB120" s="225"/>
      <c r="AC120" s="225"/>
    </row>
    <row r="121" spans="1:29" ht="15" customHeight="1" thickBot="1">
      <c r="A121" s="174" t="e">
        <f>'[1]зона-МСК'!A121</f>
        <v>#REF!</v>
      </c>
      <c r="B121" s="174" t="str">
        <f>'[1]зона-МСК'!B121</f>
        <v>Сейф ТК20ТКМ</v>
      </c>
      <c r="C121" s="200">
        <f>'[1]расчет '!BG121</f>
        <v>1334.7916666666665</v>
      </c>
      <c r="D121" s="201">
        <f>'[1]расчет '!BH121</f>
        <v>1334.7916666666665</v>
      </c>
      <c r="E121" s="201">
        <f>'[1]расчет '!BJ121</f>
        <v>0</v>
      </c>
      <c r="F121" s="213">
        <f>'[1]расчет '!BK121</f>
        <v>0</v>
      </c>
      <c r="G121" s="214">
        <f>'[1]расчет '!BL121</f>
        <v>0</v>
      </c>
      <c r="H121" s="205">
        <f>'[1]расчет '!BM121</f>
        <v>0</v>
      </c>
      <c r="I121" s="215">
        <f>'[1]расчет '!CO121</f>
        <v>0</v>
      </c>
      <c r="J121" s="216"/>
      <c r="K121" s="217"/>
      <c r="L121" s="221">
        <f>'[1]расчет '!CR121</f>
        <v>0</v>
      </c>
      <c r="M121" s="181">
        <f>'[1]расчет '!CS121</f>
        <v>0</v>
      </c>
      <c r="N121" s="227"/>
      <c r="O121" s="228"/>
      <c r="P121" s="228"/>
      <c r="Q121" s="228"/>
      <c r="R121" s="228"/>
      <c r="S121" s="228"/>
      <c r="T121" s="224">
        <f t="shared" si="6"/>
        <v>0</v>
      </c>
      <c r="U121" s="224">
        <f t="shared" si="7"/>
        <v>0</v>
      </c>
      <c r="V121" s="224">
        <f t="shared" si="8"/>
        <v>0</v>
      </c>
      <c r="W121" s="225"/>
      <c r="X121" s="225"/>
      <c r="Y121" s="225"/>
      <c r="Z121" s="225"/>
      <c r="AA121" s="225"/>
      <c r="AB121" s="225"/>
      <c r="AC121" s="225"/>
    </row>
    <row r="122" spans="1:29" ht="15" customHeight="1" thickBot="1">
      <c r="A122" s="174">
        <f>'[1]зона-МСК'!A122</f>
        <v>20000121686</v>
      </c>
      <c r="B122" s="174" t="str">
        <f>'[1]зона-МСК'!B122</f>
        <v>Сейф ТК30Т</v>
      </c>
      <c r="C122" s="200">
        <f>'[1]расчет '!BG122</f>
        <v>28866.031858333336</v>
      </c>
      <c r="D122" s="201">
        <f>'[1]расчет '!BH122</f>
        <v>28866.031858333336</v>
      </c>
      <c r="E122" s="201">
        <f>'[1]расчет '!BJ122</f>
        <v>29638.351161776875</v>
      </c>
      <c r="F122" s="213">
        <f>'[1]расчет '!BK122</f>
        <v>31325.086593747918</v>
      </c>
      <c r="G122" s="214">
        <f>'[1]расчет '!BL122</f>
        <v>35180.481866824586</v>
      </c>
      <c r="H122" s="205">
        <f>'[1]расчет '!BM122</f>
        <v>40963.574776439586</v>
      </c>
      <c r="I122" s="215">
        <f>'[1]расчет '!CO122</f>
        <v>48192.44091345833</v>
      </c>
      <c r="J122" s="216"/>
      <c r="K122" s="217"/>
      <c r="L122" s="221">
        <f>'[1]расчет '!CR122</f>
        <v>0</v>
      </c>
      <c r="M122" s="181">
        <f>'[1]расчет '!CS122</f>
        <v>0</v>
      </c>
      <c r="N122" s="227"/>
      <c r="O122" s="228"/>
      <c r="P122" s="228"/>
      <c r="Q122" s="228"/>
      <c r="R122" s="228"/>
      <c r="S122" s="228"/>
      <c r="T122" s="224">
        <f t="shared" si="6"/>
        <v>0</v>
      </c>
      <c r="U122" s="224">
        <f t="shared" si="7"/>
        <v>0</v>
      </c>
      <c r="V122" s="224">
        <f t="shared" si="8"/>
        <v>0</v>
      </c>
      <c r="W122" s="225"/>
      <c r="X122" s="225"/>
      <c r="Y122" s="225"/>
      <c r="Z122" s="225"/>
      <c r="AA122" s="225"/>
      <c r="AB122" s="225"/>
      <c r="AC122" s="225"/>
    </row>
    <row r="123" spans="1:29" ht="15" customHeight="1" thickBot="1">
      <c r="A123" s="174" t="e">
        <f>'[1]зона-МСК'!A123</f>
        <v>#REF!</v>
      </c>
      <c r="B123" s="174" t="str">
        <f>'[1]зона-МСК'!B123</f>
        <v>Сейф ТК30ТКМ</v>
      </c>
      <c r="C123" s="200">
        <f>'[1]расчет '!BG123</f>
        <v>33556.39025833333</v>
      </c>
      <c r="D123" s="201">
        <f>'[1]расчет '!BH123</f>
        <v>33556.39025833333</v>
      </c>
      <c r="E123" s="201">
        <f>'[1]расчет '!BJ123</f>
        <v>34340.20093985688</v>
      </c>
      <c r="F123" s="213">
        <f>'[1]расчет '!BK123</f>
        <v>36294.52131854792</v>
      </c>
      <c r="G123" s="214">
        <f>'[1]расчет '!BL123</f>
        <v>40761.53932698458</v>
      </c>
      <c r="H123" s="205">
        <f>'[1]расчет '!BM123</f>
        <v>47462.06633963958</v>
      </c>
      <c r="I123" s="215">
        <f>'[1]расчет '!CO123</f>
        <v>55837.72510545833</v>
      </c>
      <c r="J123" s="216"/>
      <c r="K123" s="217"/>
      <c r="L123" s="221">
        <f>'[1]расчет '!CR123</f>
        <v>0</v>
      </c>
      <c r="M123" s="181">
        <f>'[1]расчет '!CS123</f>
        <v>0</v>
      </c>
      <c r="N123" s="227"/>
      <c r="O123" s="228"/>
      <c r="P123" s="228"/>
      <c r="Q123" s="228"/>
      <c r="R123" s="228"/>
      <c r="S123" s="228"/>
      <c r="T123" s="224">
        <f t="shared" si="6"/>
        <v>0</v>
      </c>
      <c r="U123" s="224">
        <f t="shared" si="7"/>
        <v>0</v>
      </c>
      <c r="V123" s="224">
        <f t="shared" si="8"/>
        <v>0</v>
      </c>
      <c r="W123" s="225"/>
      <c r="X123" s="225"/>
      <c r="Y123" s="225"/>
      <c r="Z123" s="225"/>
      <c r="AA123" s="225"/>
      <c r="AB123" s="225"/>
      <c r="AC123" s="225"/>
    </row>
    <row r="124" spans="1:29" ht="15" customHeight="1" thickBot="1">
      <c r="A124" s="174">
        <f>'[1]зона-МСК'!A124</f>
        <v>20000121811</v>
      </c>
      <c r="B124" s="174" t="str">
        <f>'[1]зона-МСК'!B124</f>
        <v>Шкаф ТК10Т</v>
      </c>
      <c r="C124" s="200">
        <f>'[1]расчет '!BG124</f>
        <v>20920.903666666665</v>
      </c>
      <c r="D124" s="201">
        <f>'[1]расчет '!BH124</f>
        <v>20920.903666666665</v>
      </c>
      <c r="E124" s="201">
        <f>'[1]расчет '!BJ124</f>
        <v>21656.645271274996</v>
      </c>
      <c r="F124" s="213">
        <f>'[1]расчет '!BK124</f>
        <v>22889.13727858333</v>
      </c>
      <c r="G124" s="214">
        <f>'[1]расчет '!BL124</f>
        <v>25706.26186671666</v>
      </c>
      <c r="H124" s="205">
        <f>'[1]расчет '!BM124</f>
        <v>29931.948748916664</v>
      </c>
      <c r="I124" s="215">
        <f>'[1]расчет '!CO124</f>
        <v>35214.05735166666</v>
      </c>
      <c r="J124" s="216"/>
      <c r="K124" s="217"/>
      <c r="L124" s="221">
        <f>'[1]расчет '!CR124</f>
        <v>0</v>
      </c>
      <c r="M124" s="181">
        <f>'[1]расчет '!CS124</f>
        <v>0</v>
      </c>
      <c r="N124" s="227"/>
      <c r="O124" s="228"/>
      <c r="P124" s="228"/>
      <c r="Q124" s="228"/>
      <c r="R124" s="228"/>
      <c r="S124" s="228"/>
      <c r="T124" s="224">
        <f t="shared" si="6"/>
        <v>0</v>
      </c>
      <c r="U124" s="224">
        <f t="shared" si="7"/>
        <v>0</v>
      </c>
      <c r="V124" s="224">
        <f t="shared" si="8"/>
        <v>0</v>
      </c>
      <c r="W124" s="225"/>
      <c r="X124" s="225"/>
      <c r="Y124" s="225"/>
      <c r="Z124" s="225"/>
      <c r="AA124" s="225"/>
      <c r="AB124" s="225"/>
      <c r="AC124" s="225"/>
    </row>
    <row r="125" spans="1:29" s="210" customFormat="1" ht="15" customHeight="1" thickBot="1">
      <c r="A125" s="174" t="e">
        <f>'[1]зона-МСК'!A125</f>
        <v>#REF!</v>
      </c>
      <c r="B125" s="174" t="str">
        <f>'[1]зона-МСК'!B125</f>
        <v>Сейф ТК10ТКМ</v>
      </c>
      <c r="C125" s="200">
        <f>'[1]расчет '!BG125</f>
        <v>25611.26206666667</v>
      </c>
      <c r="D125" s="201">
        <f>'[1]расчет '!BH125</f>
        <v>25611.26206666667</v>
      </c>
      <c r="E125" s="201">
        <f>'[1]расчет '!BJ125</f>
        <v>26358.495049355002</v>
      </c>
      <c r="F125" s="213">
        <f>'[1]расчет '!BK125</f>
        <v>27858.572003383335</v>
      </c>
      <c r="G125" s="214">
        <f>'[1]расчет '!BL125</f>
        <v>31287.31932687667</v>
      </c>
      <c r="H125" s="205">
        <f>'[1]расчет '!BM125</f>
        <v>36430.44031211667</v>
      </c>
      <c r="I125" s="215">
        <f>'[1]расчет '!CO125</f>
        <v>42859.34154366667</v>
      </c>
      <c r="J125" s="216"/>
      <c r="K125" s="217"/>
      <c r="L125" s="221">
        <f>'[1]расчет '!CR125</f>
        <v>0</v>
      </c>
      <c r="M125" s="181">
        <f>'[1]расчет '!CS125</f>
        <v>0</v>
      </c>
      <c r="N125" s="227"/>
      <c r="O125" s="228"/>
      <c r="P125" s="228"/>
      <c r="Q125" s="228"/>
      <c r="R125" s="228"/>
      <c r="S125" s="228"/>
      <c r="T125" s="224">
        <f t="shared" si="6"/>
        <v>0</v>
      </c>
      <c r="U125" s="224">
        <f t="shared" si="7"/>
        <v>0</v>
      </c>
      <c r="V125" s="224">
        <f t="shared" si="8"/>
        <v>0</v>
      </c>
      <c r="W125" s="225"/>
      <c r="X125" s="225"/>
      <c r="Y125" s="225"/>
      <c r="Z125" s="225"/>
      <c r="AA125" s="225"/>
      <c r="AB125" s="225"/>
      <c r="AC125" s="225"/>
    </row>
    <row r="126" spans="1:29" s="210" customFormat="1" ht="15" customHeight="1" thickBot="1">
      <c r="A126" s="199" t="str">
        <f>'[1]зона-МСК'!A126</f>
        <v>Оружейные шкафы Офтех</v>
      </c>
      <c r="B126" s="199"/>
      <c r="C126" s="200" t="e">
        <f>'[1]расчет '!BG126</f>
        <v>#REF!</v>
      </c>
      <c r="D126" s="201" t="e">
        <f>'[1]расчет '!BH126</f>
        <v>#REF!</v>
      </c>
      <c r="E126" s="201">
        <f>'[1]расчет '!BJ126</f>
        <v>0</v>
      </c>
      <c r="F126" s="213">
        <f>'[1]расчет '!BK126</f>
        <v>0</v>
      </c>
      <c r="G126" s="214">
        <f>'[1]расчет '!BL126</f>
        <v>0</v>
      </c>
      <c r="H126" s="205" t="e">
        <f>'[1]расчет '!BM126</f>
        <v>#REF!</v>
      </c>
      <c r="I126" s="215" t="e">
        <f>'[1]расчет '!CO126</f>
        <v>#REF!</v>
      </c>
      <c r="J126" s="216"/>
      <c r="K126" s="217"/>
      <c r="L126" s="221">
        <f>'[1]расчет '!CR126</f>
        <v>0</v>
      </c>
      <c r="M126" s="181">
        <f>'[1]расчет '!CS126</f>
        <v>0</v>
      </c>
      <c r="N126" s="219"/>
      <c r="O126" s="219"/>
      <c r="P126" s="219"/>
      <c r="Q126" s="219"/>
      <c r="R126" s="219"/>
      <c r="S126" s="219"/>
      <c r="T126" s="245">
        <f t="shared" si="6"/>
        <v>0</v>
      </c>
      <c r="U126" s="245">
        <f t="shared" si="7"/>
        <v>0</v>
      </c>
      <c r="V126" s="245">
        <f t="shared" si="8"/>
        <v>0</v>
      </c>
      <c r="W126" s="246"/>
      <c r="X126" s="246"/>
      <c r="Y126" s="246"/>
      <c r="Z126" s="246"/>
      <c r="AA126" s="246"/>
      <c r="AB126" s="246"/>
      <c r="AC126" s="246"/>
    </row>
    <row r="127" spans="1:29" ht="15" customHeight="1" thickBot="1">
      <c r="A127" s="174">
        <f>'[1]зона-МСК'!A127</f>
        <v>20000116400</v>
      </c>
      <c r="B127" s="174" t="str">
        <f>'[1]зона-МСК'!B127</f>
        <v>Шкаф оружейный КО-032Т</v>
      </c>
      <c r="C127" s="200">
        <f>'[1]расчет '!BG127</f>
        <v>6196.645916666666</v>
      </c>
      <c r="D127" s="201">
        <f>'[1]расчет '!BH127</f>
        <v>6196.645916666666</v>
      </c>
      <c r="E127" s="201">
        <f>'[1]расчет '!BJ127</f>
        <v>6265.471457</v>
      </c>
      <c r="F127" s="213">
        <f>'[1]расчет '!BK127</f>
        <v>6622.043003333333</v>
      </c>
      <c r="G127" s="214">
        <f>'[1]расчет '!BL127</f>
        <v>7437.063680666666</v>
      </c>
      <c r="H127" s="205">
        <f>'[1]расчет '!BM127</f>
        <v>8659.594696666665</v>
      </c>
      <c r="I127" s="215">
        <f>'[1]расчет '!CO127</f>
        <v>10187.758466666666</v>
      </c>
      <c r="J127" s="216"/>
      <c r="K127" s="217"/>
      <c r="L127" s="221">
        <f>'[1]расчет '!CR127</f>
        <v>0</v>
      </c>
      <c r="M127" s="181">
        <f>'[1]расчет '!CS127</f>
        <v>0</v>
      </c>
      <c r="N127" s="227"/>
      <c r="O127" s="228">
        <v>5405</v>
      </c>
      <c r="P127" s="228"/>
      <c r="Q127" s="228"/>
      <c r="R127" s="228"/>
      <c r="S127" s="228">
        <v>7729</v>
      </c>
      <c r="T127" s="224">
        <f t="shared" si="6"/>
        <v>8115.450000000001</v>
      </c>
      <c r="U127" s="224">
        <f t="shared" si="7"/>
        <v>8501.900000000001</v>
      </c>
      <c r="V127" s="224">
        <f t="shared" si="8"/>
        <v>8888.349999999999</v>
      </c>
      <c r="W127" s="225"/>
      <c r="X127" s="225"/>
      <c r="Y127" s="225"/>
      <c r="Z127" s="225"/>
      <c r="AA127" s="225"/>
      <c r="AB127" s="225"/>
      <c r="AC127" s="225"/>
    </row>
    <row r="128" spans="1:29" ht="15" customHeight="1" thickBot="1">
      <c r="A128" s="174">
        <f>'[1]зона-МСК'!A128</f>
        <v>20000116401</v>
      </c>
      <c r="B128" s="174" t="str">
        <f>'[1]зона-МСК'!B128</f>
        <v>Шкаф оружейный КО-033Т</v>
      </c>
      <c r="C128" s="200">
        <f>'[1]расчет '!BG128</f>
        <v>6302.648844444444</v>
      </c>
      <c r="D128" s="201">
        <f>'[1]расчет '!BH128</f>
        <v>6302.648844444444</v>
      </c>
      <c r="E128" s="201">
        <f>'[1]расчет '!BJ128</f>
        <v>6380.976462933333</v>
      </c>
      <c r="F128" s="213">
        <f>'[1]расчет '!BK128</f>
        <v>6744.121464888889</v>
      </c>
      <c r="G128" s="214">
        <f>'[1]расчет '!BL128</f>
        <v>7574.167183644444</v>
      </c>
      <c r="H128" s="205">
        <f>'[1]расчет '!BM128</f>
        <v>8819.235761777778</v>
      </c>
      <c r="I128" s="215">
        <f>'[1]расчет '!CO128</f>
        <v>10375.571484444445</v>
      </c>
      <c r="J128" s="216"/>
      <c r="K128" s="217"/>
      <c r="L128" s="221">
        <f>'[1]расчет '!CR128</f>
        <v>0</v>
      </c>
      <c r="M128" s="181">
        <f>'[1]расчет '!CS128</f>
        <v>0</v>
      </c>
      <c r="N128" s="227"/>
      <c r="O128" s="228">
        <v>5478</v>
      </c>
      <c r="P128" s="228"/>
      <c r="Q128" s="228"/>
      <c r="R128" s="228"/>
      <c r="S128" s="228">
        <v>7834</v>
      </c>
      <c r="T128" s="224">
        <f t="shared" si="6"/>
        <v>8225.7</v>
      </c>
      <c r="U128" s="224">
        <f t="shared" si="7"/>
        <v>8617.400000000001</v>
      </c>
      <c r="V128" s="224">
        <f t="shared" si="8"/>
        <v>9009.099999999999</v>
      </c>
      <c r="W128" s="225"/>
      <c r="X128" s="225"/>
      <c r="Y128" s="225"/>
      <c r="Z128" s="225"/>
      <c r="AA128" s="225"/>
      <c r="AB128" s="225"/>
      <c r="AC128" s="225"/>
    </row>
    <row r="129" spans="1:29" ht="15" customHeight="1" thickBot="1">
      <c r="A129" s="174">
        <f>'[1]зона-МСК'!A129</f>
        <v>20000119784</v>
      </c>
      <c r="B129" s="174" t="str">
        <f>'[1]зона-МСК'!B129</f>
        <v>Шкаф оружейный КО-035Т</v>
      </c>
      <c r="C129" s="200">
        <f>'[1]расчет '!BG129</f>
        <v>5359.081916666667</v>
      </c>
      <c r="D129" s="201">
        <f>'[1]расчет '!BH129</f>
        <v>5359.081916666666</v>
      </c>
      <c r="E129" s="201">
        <f>'[1]расчет '!BJ129</f>
        <v>5441.308481</v>
      </c>
      <c r="F129" s="213">
        <f>'[1]расчет '!BK129</f>
        <v>5750.976443333333</v>
      </c>
      <c r="G129" s="214">
        <f>'[1]расчет '!BL129</f>
        <v>6458.788928666667</v>
      </c>
      <c r="H129" s="205">
        <f>'[1]расчет '!BM129</f>
        <v>7520.507656666667</v>
      </c>
      <c r="I129" s="215">
        <f>'[1]расчет '!CO129</f>
        <v>8847.656066666666</v>
      </c>
      <c r="J129" s="216"/>
      <c r="K129" s="217"/>
      <c r="L129" s="221">
        <f>'[1]расчет '!CR129</f>
        <v>0</v>
      </c>
      <c r="M129" s="181">
        <f>'[1]расчет '!CS129</f>
        <v>0</v>
      </c>
      <c r="N129" s="227"/>
      <c r="O129" s="228">
        <v>4632</v>
      </c>
      <c r="P129" s="228"/>
      <c r="Q129" s="228"/>
      <c r="R129" s="228"/>
      <c r="S129" s="228">
        <v>6624</v>
      </c>
      <c r="T129" s="224">
        <f t="shared" si="6"/>
        <v>6955.200000000001</v>
      </c>
      <c r="U129" s="224">
        <f t="shared" si="7"/>
        <v>7286.400000000001</v>
      </c>
      <c r="V129" s="224">
        <f t="shared" si="8"/>
        <v>7617.599999999999</v>
      </c>
      <c r="W129" s="225"/>
      <c r="X129" s="225"/>
      <c r="Y129" s="225"/>
      <c r="Z129" s="225"/>
      <c r="AA129" s="225"/>
      <c r="AB129" s="225"/>
      <c r="AC129" s="225"/>
    </row>
    <row r="130" spans="1:29" s="210" customFormat="1" ht="15" customHeight="1" thickBot="1">
      <c r="A130" s="174">
        <f>'[1]зона-МСК'!A130</f>
        <v>20000120647</v>
      </c>
      <c r="B130" s="174" t="str">
        <f>'[1]зона-МСК'!B130</f>
        <v>Шкаф оружейный КО-036Т</v>
      </c>
      <c r="C130" s="200">
        <f>'[1]расчет '!BG130</f>
        <v>5706.9931166666665</v>
      </c>
      <c r="D130" s="201">
        <f>'[1]расчет '!BH130</f>
        <v>5706.9931166666665</v>
      </c>
      <c r="E130" s="201">
        <f>'[1]расчет '!BJ130</f>
        <v>5783.6531018</v>
      </c>
      <c r="F130" s="213">
        <f>'[1]расчет '!BK130</f>
        <v>6112.804091333333</v>
      </c>
      <c r="G130" s="214">
        <f>'[1]расчет '!BL130</f>
        <v>6865.149210266666</v>
      </c>
      <c r="H130" s="205">
        <f>'[1]расчет '!BM130</f>
        <v>7993.666888666666</v>
      </c>
      <c r="I130" s="215">
        <f>'[1]расчет '!CO130</f>
        <v>9404.313986666666</v>
      </c>
      <c r="J130" s="216"/>
      <c r="K130" s="217"/>
      <c r="L130" s="221">
        <f>'[1]расчет '!CR130</f>
        <v>0</v>
      </c>
      <c r="M130" s="181">
        <f>'[1]расчет '!CS130</f>
        <v>0</v>
      </c>
      <c r="N130" s="227"/>
      <c r="O130" s="228">
        <v>4949</v>
      </c>
      <c r="P130" s="228"/>
      <c r="Q130" s="228"/>
      <c r="R130" s="228"/>
      <c r="S130" s="228">
        <v>7077</v>
      </c>
      <c r="T130" s="224">
        <f t="shared" si="6"/>
        <v>7430.85</v>
      </c>
      <c r="U130" s="224">
        <f t="shared" si="7"/>
        <v>7784.700000000001</v>
      </c>
      <c r="V130" s="224">
        <f t="shared" si="8"/>
        <v>8138.549999999999</v>
      </c>
      <c r="W130" s="225"/>
      <c r="X130" s="225"/>
      <c r="Y130" s="225"/>
      <c r="Z130" s="225"/>
      <c r="AA130" s="225"/>
      <c r="AB130" s="225"/>
      <c r="AC130" s="225"/>
    </row>
    <row r="131" spans="1:29" ht="15" customHeight="1" thickBot="1">
      <c r="A131" s="174">
        <f>'[1]зона-МСК'!A131</f>
        <v>20000120648</v>
      </c>
      <c r="B131" s="174" t="str">
        <f>'[1]зона-МСК'!B131</f>
        <v>Шкаф оружейный КО-037Т</v>
      </c>
      <c r="C131" s="200">
        <f>'[1]расчет '!BG131</f>
        <v>6566.803644444444</v>
      </c>
      <c r="D131" s="201">
        <f>'[1]расчет '!BH131</f>
        <v>6566.803644444444</v>
      </c>
      <c r="E131" s="201">
        <f>'[1]расчет '!BJ131</f>
        <v>6640.904786133332</v>
      </c>
      <c r="F131" s="213">
        <f>'[1]расчет '!BK131</f>
        <v>7018.842456888888</v>
      </c>
      <c r="G131" s="214">
        <f>'[1]расчет '!BL131</f>
        <v>7882.6999900444425</v>
      </c>
      <c r="H131" s="205">
        <f>'[1]расчет '!BM131</f>
        <v>9178.486289777777</v>
      </c>
      <c r="I131" s="215">
        <f>'[1]расчет '!CO131</f>
        <v>10798.219164444443</v>
      </c>
      <c r="J131" s="216"/>
      <c r="K131" s="217"/>
      <c r="L131" s="221">
        <f>'[1]расчет '!CR131</f>
        <v>0</v>
      </c>
      <c r="M131" s="181">
        <f>'[1]расчет '!CS131</f>
        <v>0</v>
      </c>
      <c r="N131" s="227"/>
      <c r="O131" s="228">
        <v>5722</v>
      </c>
      <c r="P131" s="228"/>
      <c r="Q131" s="228"/>
      <c r="R131" s="228"/>
      <c r="S131" s="228">
        <v>8182</v>
      </c>
      <c r="T131" s="224">
        <f t="shared" si="6"/>
        <v>8591.1</v>
      </c>
      <c r="U131" s="224">
        <f t="shared" si="7"/>
        <v>9000.2</v>
      </c>
      <c r="V131" s="224">
        <f t="shared" si="8"/>
        <v>9409.3</v>
      </c>
      <c r="W131" s="225"/>
      <c r="X131" s="225"/>
      <c r="Y131" s="225"/>
      <c r="Z131" s="225"/>
      <c r="AA131" s="225"/>
      <c r="AB131" s="225"/>
      <c r="AC131" s="225"/>
    </row>
    <row r="132" spans="1:29" ht="15" customHeight="1" thickBot="1">
      <c r="A132" s="174">
        <f>'[1]зона-МСК'!A132</f>
        <v>20000120649</v>
      </c>
      <c r="B132" s="174" t="str">
        <f>'[1]зона-МСК'!B132</f>
        <v>Шкаф оружейный КО-038Т</v>
      </c>
      <c r="C132" s="200">
        <f>'[1]расчет '!BG132</f>
        <v>7145.442555555556</v>
      </c>
      <c r="D132" s="201">
        <f>'[1]расчет '!BH132</f>
        <v>7145.442555555555</v>
      </c>
      <c r="E132" s="201">
        <f>'[1]расчет '!BJ132</f>
        <v>7255.0779746666685</v>
      </c>
      <c r="F132" s="213">
        <f>'[1]расчет '!BK132</f>
        <v>7667.968591111113</v>
      </c>
      <c r="G132" s="214">
        <f>'[1]расчет '!BL132</f>
        <v>8611.718571555557</v>
      </c>
      <c r="H132" s="205">
        <f>'[1]расчет '!BM132</f>
        <v>10027.343542222225</v>
      </c>
      <c r="I132" s="215">
        <f>'[1]расчет '!CO132</f>
        <v>11796.874755555558</v>
      </c>
      <c r="J132" s="216"/>
      <c r="K132" s="217"/>
      <c r="L132" s="221">
        <f>'[1]расчет '!CR132</f>
        <v>0</v>
      </c>
      <c r="M132" s="181">
        <f>'[1]расчет '!CS132</f>
        <v>0</v>
      </c>
      <c r="N132" s="227"/>
      <c r="O132" s="228">
        <v>6179</v>
      </c>
      <c r="P132" s="228"/>
      <c r="Q132" s="228"/>
      <c r="R132" s="228"/>
      <c r="S132" s="228">
        <v>8836</v>
      </c>
      <c r="T132" s="224">
        <f t="shared" si="6"/>
        <v>9277.800000000001</v>
      </c>
      <c r="U132" s="224">
        <f t="shared" si="7"/>
        <v>9719.6</v>
      </c>
      <c r="V132" s="224">
        <f t="shared" si="8"/>
        <v>10161.4</v>
      </c>
      <c r="W132" s="225"/>
      <c r="X132" s="225"/>
      <c r="Y132" s="225"/>
      <c r="Z132" s="225"/>
      <c r="AA132" s="225"/>
      <c r="AB132" s="225"/>
      <c r="AC132" s="225"/>
    </row>
    <row r="133" spans="1:29" ht="15" customHeight="1" thickBot="1">
      <c r="A133" s="174">
        <f>'[1]зона-МСК'!A133</f>
        <v>20000120650</v>
      </c>
      <c r="B133" s="174" t="str">
        <f>'[1]зона-МСК'!B133</f>
        <v>Шкаф оружейный КО-039Т</v>
      </c>
      <c r="C133" s="200">
        <f>'[1]расчет '!BG133</f>
        <v>6894.173355555556</v>
      </c>
      <c r="D133" s="201">
        <f>'[1]расчет '!BH133</f>
        <v>6894.173355555556</v>
      </c>
      <c r="E133" s="201">
        <f>'[1]расчет '!BJ133</f>
        <v>7007.829081866668</v>
      </c>
      <c r="F133" s="213">
        <f>'[1]расчет '!BK133</f>
        <v>7406.648623111112</v>
      </c>
      <c r="G133" s="214">
        <f>'[1]расчет '!BL133</f>
        <v>8318.236145955558</v>
      </c>
      <c r="H133" s="205">
        <f>'[1]расчет '!BM133</f>
        <v>9685.617430222224</v>
      </c>
      <c r="I133" s="215">
        <f>'[1]расчет '!CO133</f>
        <v>11394.844035555558</v>
      </c>
      <c r="J133" s="216"/>
      <c r="K133" s="217"/>
      <c r="L133" s="221">
        <f>'[1]расчет '!CR133</f>
        <v>0</v>
      </c>
      <c r="M133" s="181">
        <f>'[1]расчет '!CS133</f>
        <v>0</v>
      </c>
      <c r="N133" s="227"/>
      <c r="O133" s="228"/>
      <c r="P133" s="228"/>
      <c r="Q133" s="228"/>
      <c r="R133" s="228"/>
      <c r="S133" s="228"/>
      <c r="T133" s="224">
        <f t="shared" si="6"/>
        <v>0</v>
      </c>
      <c r="U133" s="224">
        <f t="shared" si="7"/>
        <v>0</v>
      </c>
      <c r="V133" s="224">
        <f t="shared" si="8"/>
        <v>0</v>
      </c>
      <c r="W133" s="225"/>
      <c r="X133" s="225"/>
      <c r="Y133" s="225"/>
      <c r="Z133" s="225"/>
      <c r="AA133" s="225"/>
      <c r="AB133" s="225"/>
      <c r="AC133" s="225"/>
    </row>
    <row r="134" spans="1:29" s="210" customFormat="1" ht="15" customHeight="1" thickBot="1">
      <c r="A134" s="199" t="str">
        <f>'[1]зона-МСК'!A134</f>
        <v>Доп. Комплектующие</v>
      </c>
      <c r="B134" s="199"/>
      <c r="C134" s="200" t="e">
        <f>'[1]расчет '!BG134</f>
        <v>#REF!</v>
      </c>
      <c r="D134" s="201" t="e">
        <f>'[1]расчет '!BH134</f>
        <v>#REF!</v>
      </c>
      <c r="E134" s="201">
        <f>'[1]расчет '!BJ134</f>
        <v>0</v>
      </c>
      <c r="F134" s="213">
        <f>'[1]расчет '!BK134</f>
        <v>0</v>
      </c>
      <c r="G134" s="214">
        <f>'[1]расчет '!BL134</f>
        <v>0</v>
      </c>
      <c r="H134" s="205" t="e">
        <f>'[1]расчет '!BM134</f>
        <v>#REF!</v>
      </c>
      <c r="I134" s="215" t="e">
        <f>'[1]расчет '!CO134</f>
        <v>#REF!</v>
      </c>
      <c r="J134" s="216"/>
      <c r="K134" s="217"/>
      <c r="L134" s="221">
        <f>'[1]расчет '!CR134</f>
        <v>0</v>
      </c>
      <c r="M134" s="181">
        <f>'[1]расчет '!CS134</f>
        <v>0</v>
      </c>
      <c r="N134" s="219"/>
      <c r="O134" s="219"/>
      <c r="P134" s="219"/>
      <c r="Q134" s="219"/>
      <c r="R134" s="219"/>
      <c r="S134" s="219"/>
      <c r="T134" s="245">
        <f aca="true" t="shared" si="9" ref="T134:T164">S134*1.05</f>
        <v>0</v>
      </c>
      <c r="U134" s="245">
        <f t="shared" si="7"/>
        <v>0</v>
      </c>
      <c r="V134" s="245">
        <f t="shared" si="8"/>
        <v>0</v>
      </c>
      <c r="W134" s="246"/>
      <c r="X134" s="246"/>
      <c r="Y134" s="246"/>
      <c r="Z134" s="246"/>
      <c r="AA134" s="246"/>
      <c r="AB134" s="246"/>
      <c r="AC134" s="246"/>
    </row>
    <row r="135" spans="1:29" ht="15" customHeight="1" thickBot="1">
      <c r="A135" s="174" t="e">
        <f>'[1]зона-МСК'!A135</f>
        <v>#REF!</v>
      </c>
      <c r="B135" s="174" t="str">
        <f>'[1]зона-МСК'!B135</f>
        <v>Замок 3В 8-8У</v>
      </c>
      <c r="C135" s="200" t="e">
        <f>'[1]расчет '!BG135</f>
        <v>#DIV/0!</v>
      </c>
      <c r="D135" s="201" t="e">
        <f>'[1]расчет '!BH135</f>
        <v>#DIV/0!</v>
      </c>
      <c r="E135" s="201">
        <f>'[1]расчет '!BJ135</f>
        <v>0</v>
      </c>
      <c r="F135" s="213">
        <f>'[1]расчет '!BK135</f>
        <v>0</v>
      </c>
      <c r="G135" s="214">
        <f>'[1]расчет '!BL135</f>
        <v>0</v>
      </c>
      <c r="H135" s="205">
        <f>'[1]расчет '!BM135</f>
        <v>0</v>
      </c>
      <c r="I135" s="215">
        <f>'[1]расчет '!CO135</f>
        <v>0</v>
      </c>
      <c r="J135" s="216"/>
      <c r="K135" s="217"/>
      <c r="L135" s="221">
        <f>'[1]расчет '!CR135</f>
        <v>0</v>
      </c>
      <c r="M135" s="181">
        <f>'[1]расчет '!CS135</f>
        <v>0</v>
      </c>
      <c r="N135" s="227"/>
      <c r="O135" s="228"/>
      <c r="P135" s="228"/>
      <c r="Q135" s="228"/>
      <c r="R135" s="228"/>
      <c r="S135" s="228"/>
      <c r="T135" s="224">
        <f t="shared" si="9"/>
        <v>0</v>
      </c>
      <c r="U135" s="224">
        <f t="shared" si="7"/>
        <v>0</v>
      </c>
      <c r="V135" s="224">
        <f t="shared" si="8"/>
        <v>0</v>
      </c>
      <c r="W135" s="225"/>
      <c r="X135" s="225"/>
      <c r="Y135" s="225"/>
      <c r="Z135" s="225"/>
      <c r="AA135" s="225"/>
      <c r="AB135" s="225"/>
      <c r="AC135" s="225"/>
    </row>
    <row r="136" spans="1:29" ht="15" customHeight="1" thickBot="1">
      <c r="A136" s="174" t="e">
        <f>'[1]зона-МСК'!A136</f>
        <v>#REF!</v>
      </c>
      <c r="B136" s="174" t="str">
        <f>'[1]зона-МСК'!B136</f>
        <v>Замок CAM</v>
      </c>
      <c r="C136" s="200" t="e">
        <f>'[1]расчет '!BG136</f>
        <v>#DIV/0!</v>
      </c>
      <c r="D136" s="201" t="e">
        <f>'[1]расчет '!BH136</f>
        <v>#DIV/0!</v>
      </c>
      <c r="E136" s="201">
        <f>'[1]расчет '!BJ136</f>
        <v>0</v>
      </c>
      <c r="F136" s="213">
        <f>'[1]расчет '!BK136</f>
        <v>0</v>
      </c>
      <c r="G136" s="214">
        <f>'[1]расчет '!BL136</f>
        <v>0</v>
      </c>
      <c r="H136" s="205">
        <f>'[1]расчет '!BM136</f>
        <v>0</v>
      </c>
      <c r="I136" s="215">
        <f>'[1]расчет '!CO136</f>
        <v>0</v>
      </c>
      <c r="J136" s="216"/>
      <c r="K136" s="217"/>
      <c r="L136" s="221">
        <f>'[1]расчет '!CR136</f>
        <v>0</v>
      </c>
      <c r="M136" s="181">
        <f>'[1]расчет '!CS136</f>
        <v>0</v>
      </c>
      <c r="N136" s="227"/>
      <c r="O136" s="228"/>
      <c r="P136" s="228"/>
      <c r="Q136" s="228"/>
      <c r="R136" s="228"/>
      <c r="S136" s="228"/>
      <c r="T136" s="224">
        <f t="shared" si="9"/>
        <v>0</v>
      </c>
      <c r="U136" s="224">
        <f t="shared" si="7"/>
        <v>0</v>
      </c>
      <c r="V136" s="224">
        <f t="shared" si="8"/>
        <v>0</v>
      </c>
      <c r="W136" s="225"/>
      <c r="X136" s="225"/>
      <c r="Y136" s="225"/>
      <c r="Z136" s="225"/>
      <c r="AA136" s="225"/>
      <c r="AB136" s="225"/>
      <c r="AC136" s="225"/>
    </row>
    <row r="137" spans="1:29" ht="15" customHeight="1" thickBot="1">
      <c r="A137" s="174" t="e">
        <f>'[1]зона-МСК'!A137</f>
        <v>#REF!</v>
      </c>
      <c r="B137" s="174" t="str">
        <f>'[1]зона-МСК'!B137</f>
        <v>Замок CAWI 2648-002-0</v>
      </c>
      <c r="C137" s="200" t="e">
        <f>'[1]расчет '!BG137</f>
        <v>#DIV/0!</v>
      </c>
      <c r="D137" s="201" t="e">
        <f>'[1]расчет '!BH137</f>
        <v>#DIV/0!</v>
      </c>
      <c r="E137" s="201">
        <f>'[1]расчет '!BJ137</f>
        <v>0</v>
      </c>
      <c r="F137" s="213">
        <f>'[1]расчет '!BK137</f>
        <v>0</v>
      </c>
      <c r="G137" s="214">
        <f>'[1]расчет '!BL137</f>
        <v>0</v>
      </c>
      <c r="H137" s="205">
        <f>'[1]расчет '!BM137</f>
        <v>0</v>
      </c>
      <c r="I137" s="215">
        <f>'[1]расчет '!CO137</f>
        <v>0</v>
      </c>
      <c r="J137" s="216"/>
      <c r="K137" s="217"/>
      <c r="L137" s="221">
        <f>'[1]расчет '!CR137</f>
        <v>0</v>
      </c>
      <c r="M137" s="181">
        <f>'[1]расчет '!CS137</f>
        <v>0</v>
      </c>
      <c r="N137" s="227"/>
      <c r="O137" s="228"/>
      <c r="P137" s="228"/>
      <c r="Q137" s="228"/>
      <c r="R137" s="228"/>
      <c r="S137" s="228"/>
      <c r="T137" s="224">
        <f t="shared" si="9"/>
        <v>0</v>
      </c>
      <c r="U137" s="224">
        <f t="shared" si="7"/>
        <v>0</v>
      </c>
      <c r="V137" s="224">
        <f t="shared" si="8"/>
        <v>0</v>
      </c>
      <c r="W137" s="225"/>
      <c r="X137" s="225"/>
      <c r="Y137" s="225"/>
      <c r="Z137" s="225"/>
      <c r="AA137" s="225"/>
      <c r="AB137" s="225"/>
      <c r="AC137" s="225"/>
    </row>
    <row r="138" spans="1:29" ht="15" customHeight="1" thickBot="1">
      <c r="A138" s="174" t="e">
        <f>'[1]зона-МСК'!A138</f>
        <v>#REF!</v>
      </c>
      <c r="B138" s="174" t="str">
        <f>'[1]зона-МСК'!B138</f>
        <v>Замок KALE</v>
      </c>
      <c r="C138" s="200" t="e">
        <f>'[1]расчет '!BG138</f>
        <v>#DIV/0!</v>
      </c>
      <c r="D138" s="201" t="e">
        <f>'[1]расчет '!BH138</f>
        <v>#DIV/0!</v>
      </c>
      <c r="E138" s="201">
        <f>'[1]расчет '!BJ138</f>
        <v>0</v>
      </c>
      <c r="F138" s="213">
        <f>'[1]расчет '!BK138</f>
        <v>0</v>
      </c>
      <c r="G138" s="214">
        <f>'[1]расчет '!BL138</f>
        <v>0</v>
      </c>
      <c r="H138" s="205">
        <f>'[1]расчет '!BM138</f>
        <v>0</v>
      </c>
      <c r="I138" s="215">
        <f>'[1]расчет '!CO138</f>
        <v>0</v>
      </c>
      <c r="J138" s="216"/>
      <c r="K138" s="217"/>
      <c r="L138" s="221">
        <f>'[1]расчет '!CR138</f>
        <v>0</v>
      </c>
      <c r="M138" s="181">
        <f>'[1]расчет '!CS138</f>
        <v>0</v>
      </c>
      <c r="N138" s="227"/>
      <c r="O138" s="228"/>
      <c r="P138" s="228"/>
      <c r="Q138" s="228"/>
      <c r="R138" s="228"/>
      <c r="S138" s="228"/>
      <c r="T138" s="224">
        <f t="shared" si="9"/>
        <v>0</v>
      </c>
      <c r="U138" s="224">
        <f t="shared" si="7"/>
        <v>0</v>
      </c>
      <c r="V138" s="224">
        <f t="shared" si="8"/>
        <v>0</v>
      </c>
      <c r="W138" s="225"/>
      <c r="X138" s="225"/>
      <c r="Y138" s="225"/>
      <c r="Z138" s="225"/>
      <c r="AA138" s="225"/>
      <c r="AB138" s="225"/>
      <c r="AC138" s="225"/>
    </row>
    <row r="139" spans="1:29" ht="15" customHeight="1" thickBot="1">
      <c r="A139" s="174" t="e">
        <f>'[1]зона-МСК'!A139</f>
        <v>#REF!</v>
      </c>
      <c r="B139" s="174" t="str">
        <f>'[1]зона-МСК'!B139</f>
        <v>Замок KALE Цилиндрический</v>
      </c>
      <c r="C139" s="200" t="e">
        <f>'[1]расчет '!BG139</f>
        <v>#DIV/0!</v>
      </c>
      <c r="D139" s="201" t="e">
        <f>'[1]расчет '!BH139</f>
        <v>#DIV/0!</v>
      </c>
      <c r="E139" s="201">
        <f>'[1]расчет '!BJ139</f>
        <v>0</v>
      </c>
      <c r="F139" s="213">
        <f>'[1]расчет '!BK139</f>
        <v>0</v>
      </c>
      <c r="G139" s="214">
        <f>'[1]расчет '!BL139</f>
        <v>0</v>
      </c>
      <c r="H139" s="205">
        <f>'[1]расчет '!BM139</f>
        <v>0</v>
      </c>
      <c r="I139" s="215">
        <f>'[1]расчет '!CO139</f>
        <v>0</v>
      </c>
      <c r="J139" s="216"/>
      <c r="K139" s="217"/>
      <c r="L139" s="221">
        <f>'[1]расчет '!CR139</f>
        <v>0</v>
      </c>
      <c r="M139" s="181">
        <f>'[1]расчет '!CS139</f>
        <v>0</v>
      </c>
      <c r="N139" s="227"/>
      <c r="O139" s="228"/>
      <c r="P139" s="228"/>
      <c r="Q139" s="228"/>
      <c r="R139" s="228"/>
      <c r="S139" s="228"/>
      <c r="T139" s="224">
        <f t="shared" si="9"/>
        <v>0</v>
      </c>
      <c r="U139" s="224">
        <f t="shared" si="7"/>
        <v>0</v>
      </c>
      <c r="V139" s="224">
        <f t="shared" si="8"/>
        <v>0</v>
      </c>
      <c r="W139" s="225"/>
      <c r="X139" s="225"/>
      <c r="Y139" s="225"/>
      <c r="Z139" s="225"/>
      <c r="AA139" s="225"/>
      <c r="AB139" s="225"/>
      <c r="AC139" s="225"/>
    </row>
    <row r="140" spans="1:29" ht="15" customHeight="1" thickBot="1">
      <c r="A140" s="174">
        <f>'[1]зона-МСК'!A140</f>
        <v>20000121272</v>
      </c>
      <c r="B140" s="174" t="str">
        <f>'[1]зона-МСК'!B140</f>
        <v>Замок почтовый-КОНТУР</v>
      </c>
      <c r="C140" s="200" t="e">
        <f>'[1]расчет '!BG140</f>
        <v>#DIV/0!</v>
      </c>
      <c r="D140" s="201" t="e">
        <f>'[1]расчет '!BH140</f>
        <v>#DIV/0!</v>
      </c>
      <c r="E140" s="201">
        <f>'[1]расчет '!BJ140</f>
        <v>0</v>
      </c>
      <c r="F140" s="213">
        <f>'[1]расчет '!BK140</f>
        <v>0</v>
      </c>
      <c r="G140" s="214">
        <f>'[1]расчет '!BL140</f>
        <v>0</v>
      </c>
      <c r="H140" s="205">
        <f>'[1]расчет '!BM140</f>
        <v>0</v>
      </c>
      <c r="I140" s="215">
        <f>'[1]расчет '!CO140</f>
        <v>0</v>
      </c>
      <c r="J140" s="216"/>
      <c r="K140" s="217"/>
      <c r="L140" s="221">
        <f>'[1]расчет '!CR140</f>
        <v>0</v>
      </c>
      <c r="M140" s="181">
        <f>'[1]расчет '!CS140</f>
        <v>0</v>
      </c>
      <c r="N140" s="227"/>
      <c r="O140" s="228"/>
      <c r="P140" s="228"/>
      <c r="Q140" s="228"/>
      <c r="R140" s="228"/>
      <c r="S140" s="228"/>
      <c r="T140" s="224">
        <f t="shared" si="9"/>
        <v>0</v>
      </c>
      <c r="U140" s="224">
        <f t="shared" si="7"/>
        <v>0</v>
      </c>
      <c r="V140" s="224">
        <f t="shared" si="8"/>
        <v>0</v>
      </c>
      <c r="W140" s="225"/>
      <c r="X140" s="225"/>
      <c r="Y140" s="225"/>
      <c r="Z140" s="225"/>
      <c r="AA140" s="225"/>
      <c r="AB140" s="225"/>
      <c r="AC140" s="225"/>
    </row>
    <row r="141" spans="1:29" ht="15" customHeight="1" thickBot="1">
      <c r="A141" s="174">
        <f>'[1]зона-МСК'!A141</f>
        <v>20000112116</v>
      </c>
      <c r="B141" s="174" t="str">
        <f>'[1]зона-МСК'!B141</f>
        <v>Опечатывающее устройство</v>
      </c>
      <c r="C141" s="200" t="e">
        <f>'[1]расчет '!BG141</f>
        <v>#DIV/0!</v>
      </c>
      <c r="D141" s="201" t="e">
        <f>'[1]расчет '!BH141</f>
        <v>#DIV/0!</v>
      </c>
      <c r="E141" s="201">
        <f>'[1]расчет '!BJ141</f>
        <v>0</v>
      </c>
      <c r="F141" s="213">
        <f>'[1]расчет '!BK141</f>
        <v>0</v>
      </c>
      <c r="G141" s="214">
        <f>'[1]расчет '!BL141</f>
        <v>0</v>
      </c>
      <c r="H141" s="205">
        <f>'[1]расчет '!BM141</f>
        <v>0</v>
      </c>
      <c r="I141" s="215">
        <f>'[1]расчет '!CO141</f>
        <v>0</v>
      </c>
      <c r="J141" s="216"/>
      <c r="K141" s="217"/>
      <c r="L141" s="221">
        <f>'[1]расчет '!CR141</f>
        <v>0</v>
      </c>
      <c r="M141" s="181">
        <f>'[1]расчет '!CS141</f>
        <v>0</v>
      </c>
      <c r="N141" s="227"/>
      <c r="O141" s="228"/>
      <c r="P141" s="228"/>
      <c r="Q141" s="228"/>
      <c r="R141" s="228"/>
      <c r="S141" s="228"/>
      <c r="T141" s="224">
        <f t="shared" si="9"/>
        <v>0</v>
      </c>
      <c r="U141" s="224">
        <f t="shared" si="7"/>
        <v>0</v>
      </c>
      <c r="V141" s="224">
        <f t="shared" si="8"/>
        <v>0</v>
      </c>
      <c r="W141" s="225"/>
      <c r="X141" s="225"/>
      <c r="Y141" s="225"/>
      <c r="Z141" s="225"/>
      <c r="AA141" s="225"/>
      <c r="AB141" s="225"/>
      <c r="AC141" s="225"/>
    </row>
    <row r="142" spans="1:29" ht="15" customHeight="1" thickBot="1">
      <c r="A142" s="174" t="e">
        <f>'[1]зона-МСК'!A142</f>
        <v>#REF!</v>
      </c>
      <c r="B142" s="174" t="str">
        <f>'[1]зона-МСК'!B142</f>
        <v>Петля верхняя внутренняя (комплект)</v>
      </c>
      <c r="C142" s="200" t="e">
        <f>'[1]расчет '!BG142</f>
        <v>#DIV/0!</v>
      </c>
      <c r="D142" s="201" t="e">
        <f>'[1]расчет '!BH142</f>
        <v>#DIV/0!</v>
      </c>
      <c r="E142" s="201">
        <f>'[1]расчет '!BJ142</f>
        <v>0</v>
      </c>
      <c r="F142" s="213">
        <f>'[1]расчет '!BK142</f>
        <v>0</v>
      </c>
      <c r="G142" s="214">
        <f>'[1]расчет '!BL142</f>
        <v>0</v>
      </c>
      <c r="H142" s="205">
        <f>'[1]расчет '!BM142</f>
        <v>0</v>
      </c>
      <c r="I142" s="215">
        <f>'[1]расчет '!CO142</f>
        <v>0</v>
      </c>
      <c r="J142" s="216"/>
      <c r="K142" s="217"/>
      <c r="L142" s="221">
        <f>'[1]расчет '!CR142</f>
        <v>0</v>
      </c>
      <c r="M142" s="181">
        <f>'[1]расчет '!CS142</f>
        <v>0</v>
      </c>
      <c r="N142" s="227"/>
      <c r="O142" s="228"/>
      <c r="P142" s="228"/>
      <c r="Q142" s="228"/>
      <c r="R142" s="228"/>
      <c r="S142" s="228"/>
      <c r="T142" s="224">
        <f t="shared" si="9"/>
        <v>0</v>
      </c>
      <c r="U142" s="224">
        <f t="shared" si="7"/>
        <v>0</v>
      </c>
      <c r="V142" s="224">
        <f t="shared" si="8"/>
        <v>0</v>
      </c>
      <c r="W142" s="225"/>
      <c r="X142" s="225"/>
      <c r="Y142" s="225"/>
      <c r="Z142" s="225"/>
      <c r="AA142" s="225"/>
      <c r="AB142" s="225"/>
      <c r="AC142" s="225"/>
    </row>
    <row r="143" spans="1:29" s="210" customFormat="1" ht="15" customHeight="1" thickBot="1">
      <c r="A143" s="199" t="str">
        <f>'[1]зона-МСК'!A143</f>
        <v>МЕБЕЛЬ-ГРУПП</v>
      </c>
      <c r="B143" s="199"/>
      <c r="C143" s="200" t="e">
        <f>'[1]расчет '!BG143</f>
        <v>#DIV/0!</v>
      </c>
      <c r="D143" s="201" t="e">
        <f>'[1]расчет '!BH143</f>
        <v>#DIV/0!</v>
      </c>
      <c r="E143" s="201">
        <f>'[1]расчет '!BJ143</f>
        <v>0</v>
      </c>
      <c r="F143" s="213">
        <f>'[1]расчет '!BK143</f>
        <v>0</v>
      </c>
      <c r="G143" s="214">
        <f>'[1]расчет '!BL143</f>
        <v>0</v>
      </c>
      <c r="H143" s="205">
        <f>'[1]расчет '!BM143</f>
        <v>0</v>
      </c>
      <c r="I143" s="215" t="e">
        <f>'[1]расчет '!CO143</f>
        <v>#REF!</v>
      </c>
      <c r="J143" s="216"/>
      <c r="K143" s="217"/>
      <c r="L143" s="221">
        <f>'[1]расчет '!CR143</f>
        <v>0</v>
      </c>
      <c r="M143" s="181">
        <f>'[1]расчет '!CS143</f>
        <v>0</v>
      </c>
      <c r="T143" s="247">
        <f t="shared" si="9"/>
        <v>0</v>
      </c>
      <c r="U143" s="247">
        <f t="shared" si="7"/>
        <v>0</v>
      </c>
      <c r="V143" s="247">
        <f t="shared" si="8"/>
        <v>0</v>
      </c>
      <c r="W143" s="248"/>
      <c r="X143" s="248"/>
      <c r="Y143" s="248"/>
      <c r="Z143" s="248"/>
      <c r="AA143" s="248"/>
      <c r="AB143" s="248"/>
      <c r="AC143" s="248"/>
    </row>
    <row r="144" spans="1:29" s="210" customFormat="1" ht="15" customHeight="1" thickBot="1">
      <c r="A144" s="199" t="str">
        <f>'[1]зона-МСК'!A144</f>
        <v>Картотеки ШК</v>
      </c>
      <c r="B144" s="199" t="s">
        <v>444</v>
      </c>
      <c r="C144" s="200" t="e">
        <f>'[1]расчет '!BG144</f>
        <v>#REF!</v>
      </c>
      <c r="D144" s="201" t="e">
        <f>'[1]расчет '!BH144</f>
        <v>#REF!</v>
      </c>
      <c r="E144" s="201">
        <f>'[1]расчет '!BJ144</f>
        <v>0</v>
      </c>
      <c r="F144" s="213">
        <f>'[1]расчет '!BK144</f>
        <v>0</v>
      </c>
      <c r="G144" s="214">
        <f>'[1]расчет '!BL144</f>
        <v>0</v>
      </c>
      <c r="H144" s="205" t="e">
        <f>'[1]расчет '!BM144</f>
        <v>#REF!</v>
      </c>
      <c r="I144" s="215" t="e">
        <f>'[1]расчет '!CO144</f>
        <v>#REF!</v>
      </c>
      <c r="J144" s="216"/>
      <c r="K144" s="217"/>
      <c r="L144" s="221">
        <f>'[1]расчет '!CR144</f>
        <v>0</v>
      </c>
      <c r="M144" s="181">
        <f>'[1]расчет '!CS144</f>
        <v>0</v>
      </c>
      <c r="N144" s="219"/>
      <c r="O144" s="219"/>
      <c r="P144" s="219"/>
      <c r="Q144" s="219"/>
      <c r="R144" s="219"/>
      <c r="S144" s="219"/>
      <c r="T144" s="245">
        <f t="shared" si="9"/>
        <v>0</v>
      </c>
      <c r="U144" s="245">
        <f t="shared" si="7"/>
        <v>0</v>
      </c>
      <c r="V144" s="245">
        <f t="shared" si="8"/>
        <v>0</v>
      </c>
      <c r="W144" s="246"/>
      <c r="X144" s="246"/>
      <c r="Y144" s="246"/>
      <c r="Z144" s="246"/>
      <c r="AA144" s="246"/>
      <c r="AB144" s="246"/>
      <c r="AC144" s="246"/>
    </row>
    <row r="145" spans="1:29" ht="15" customHeight="1" thickBot="1">
      <c r="A145" s="174" t="str">
        <f>'[1]зона-МСК'!A145</f>
        <v>УП-00001699</v>
      </c>
      <c r="B145" s="174" t="str">
        <f>'[1]зона-МСК'!B145</f>
        <v>Разделитель для картотеки формат А5</v>
      </c>
      <c r="C145" s="200">
        <f>'[1]расчет '!BG145</f>
        <v>75.15830952380952</v>
      </c>
      <c r="D145" s="201">
        <f>'[1]расчет '!BH145</f>
        <v>75.15830952380952</v>
      </c>
      <c r="E145" s="201">
        <f>'[1]расчет '!BJ145</f>
        <v>75.87545514285713</v>
      </c>
      <c r="F145" s="213">
        <f>'[1]расчет '!BK145</f>
        <v>80.19357047619047</v>
      </c>
      <c r="G145" s="214">
        <f>'[1]расчет '!BL145</f>
        <v>90.06354838095238</v>
      </c>
      <c r="H145" s="205">
        <f>'[1]расчет '!BM145</f>
        <v>104.86851523809524</v>
      </c>
      <c r="I145" s="215">
        <f>'[1]расчет '!CO145</f>
        <v>123.37472380952381</v>
      </c>
      <c r="J145" s="216"/>
      <c r="K145" s="217"/>
      <c r="L145" s="221">
        <f>'[1]расчет '!CR145</f>
        <v>0</v>
      </c>
      <c r="M145" s="181">
        <f>'[1]расчет '!CS145</f>
        <v>0</v>
      </c>
      <c r="N145" s="227"/>
      <c r="O145" s="228"/>
      <c r="P145" s="228"/>
      <c r="Q145" s="228"/>
      <c r="R145" s="228"/>
      <c r="S145" s="228"/>
      <c r="T145" s="224">
        <f t="shared" si="9"/>
        <v>0</v>
      </c>
      <c r="U145" s="224">
        <f t="shared" si="7"/>
        <v>0</v>
      </c>
      <c r="V145" s="224">
        <f t="shared" si="8"/>
        <v>0</v>
      </c>
      <c r="W145" s="225"/>
      <c r="X145" s="225"/>
      <c r="Y145" s="225"/>
      <c r="Z145" s="225"/>
      <c r="AA145" s="225"/>
      <c r="AB145" s="225"/>
      <c r="AC145" s="225"/>
    </row>
    <row r="146" spans="1:29" ht="15" customHeight="1" thickBot="1">
      <c r="A146" s="174" t="str">
        <f>'[1]зона-МСК'!A146</f>
        <v>УП-00000650</v>
      </c>
      <c r="B146" s="174" t="str">
        <f>'[1]зона-МСК'!B146</f>
        <v>ШК-1 </v>
      </c>
      <c r="C146" s="200">
        <f>'[1]расчет '!BG146</f>
        <v>2281.719666666667</v>
      </c>
      <c r="D146" s="201">
        <f>'[1]расчет '!BH146</f>
        <v>2281.719666666667</v>
      </c>
      <c r="E146" s="201">
        <f>'[1]расчет '!BJ146</f>
        <v>2341.196080571429</v>
      </c>
      <c r="F146" s="213">
        <f>'[1]расчет '!BK146</f>
        <v>2474.434881904762</v>
      </c>
      <c r="G146" s="214">
        <f>'[1]расчет '!BL146</f>
        <v>2778.9807135238098</v>
      </c>
      <c r="H146" s="205">
        <f>'[1]расчет '!BM146</f>
        <v>3235.799460952381</v>
      </c>
      <c r="I146" s="215">
        <f>'[1]расчет '!CO146</f>
        <v>3806.8228952380955</v>
      </c>
      <c r="J146" s="216"/>
      <c r="K146" s="217"/>
      <c r="L146" s="221" t="e">
        <f>'[1]расчет '!CR146</f>
        <v>#REF!</v>
      </c>
      <c r="M146" s="181" t="e">
        <f>'[1]расчет '!CS146</f>
        <v>#REF!</v>
      </c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</row>
    <row r="147" spans="1:29" ht="15" customHeight="1" thickBot="1">
      <c r="A147" s="174">
        <f>'[1]зона-МСК'!A147</f>
        <v>20000120475</v>
      </c>
      <c r="B147" s="174" t="str">
        <f>'[1]зона-МСК'!B147</f>
        <v>Шкаф картотечный ШК- 15</v>
      </c>
      <c r="C147" s="200">
        <f>'[1]расчет '!BG147</f>
        <v>34894.17155555556</v>
      </c>
      <c r="D147" s="201">
        <f>'[1]расчет '!BH147</f>
        <v>34894.17155555556</v>
      </c>
      <c r="E147" s="201">
        <f>'[1]расчет '!BJ147</f>
        <v>35231.71481066667</v>
      </c>
      <c r="F147" s="213">
        <f>'[1]расчет '!BK147</f>
        <v>37236.77175111112</v>
      </c>
      <c r="G147" s="214">
        <f>'[1]расчет '!BL147</f>
        <v>41819.75904355556</v>
      </c>
      <c r="H147" s="205">
        <f>'[1]расчет '!BM147</f>
        <v>48694.23998222223</v>
      </c>
      <c r="I147" s="215">
        <f>'[1]расчет '!CO147</f>
        <v>57287.341155555565</v>
      </c>
      <c r="J147" s="216"/>
      <c r="K147" s="217"/>
      <c r="L147" s="221">
        <f>'[1]расчет '!CR147</f>
        <v>0</v>
      </c>
      <c r="M147" s="181">
        <f>'[1]расчет '!CS147</f>
        <v>0</v>
      </c>
      <c r="N147" s="227"/>
      <c r="O147" s="228"/>
      <c r="P147" s="228"/>
      <c r="Q147" s="228"/>
      <c r="R147" s="228"/>
      <c r="S147" s="228"/>
      <c r="T147" s="224">
        <f t="shared" si="9"/>
        <v>0</v>
      </c>
      <c r="U147" s="224">
        <f t="shared" si="7"/>
        <v>0</v>
      </c>
      <c r="V147" s="224">
        <f t="shared" si="8"/>
        <v>0</v>
      </c>
      <c r="W147" s="250" t="e">
        <f>#REF!*1.0753</f>
        <v>#REF!</v>
      </c>
      <c r="X147" s="250" t="e">
        <f aca="true" t="shared" si="10" ref="X147:X210">W147*1.05</f>
        <v>#REF!</v>
      </c>
      <c r="Y147" s="250" t="e">
        <f>(X147*#REF!/100)+X147</f>
        <v>#REF!</v>
      </c>
      <c r="Z147" s="250" t="e">
        <f>X147*1.05</f>
        <v>#REF!</v>
      </c>
      <c r="AA147" s="250" t="e">
        <f>Z147*1.05</f>
        <v>#REF!</v>
      </c>
      <c r="AB147" s="250" t="e">
        <f>AA147*1.1</f>
        <v>#REF!</v>
      </c>
      <c r="AC147" s="250" t="e">
        <f>(AB147*#REF!/100)+AB147</f>
        <v>#REF!</v>
      </c>
    </row>
    <row r="148" spans="1:29" ht="15" customHeight="1" thickBot="1">
      <c r="A148" s="174">
        <f>'[1]зона-МСК'!A148</f>
        <v>20000112592</v>
      </c>
      <c r="B148" s="174" t="str">
        <f>'[1]зона-МСК'!B148</f>
        <v>Шкаф картотечный ШК- 65</v>
      </c>
      <c r="C148" s="200">
        <f>'[1]расчет '!BG148</f>
        <v>73045.03133333335</v>
      </c>
      <c r="D148" s="201">
        <f>'[1]расчет '!BH148</f>
        <v>73045.03133333335</v>
      </c>
      <c r="E148" s="201">
        <f>'[1]расчет '!BJ148</f>
        <v>74592.96244135001</v>
      </c>
      <c r="F148" s="213">
        <f>'[1]расчет '!BK148</f>
        <v>78838.09038516667</v>
      </c>
      <c r="G148" s="214">
        <f>'[1]расчет '!BL148</f>
        <v>88541.23997103334</v>
      </c>
      <c r="H148" s="205">
        <f>'[1]расчет '!BM148</f>
        <v>103095.96434983333</v>
      </c>
      <c r="I148" s="215">
        <f>'[1]расчет '!CO148</f>
        <v>121289.36982333334</v>
      </c>
      <c r="J148" s="216"/>
      <c r="K148" s="217"/>
      <c r="L148" s="221">
        <f>'[1]расчет '!CR148</f>
        <v>0</v>
      </c>
      <c r="M148" s="181">
        <f>'[1]расчет '!CS148</f>
        <v>0</v>
      </c>
      <c r="N148" s="227"/>
      <c r="O148" s="228"/>
      <c r="P148" s="228"/>
      <c r="Q148" s="228"/>
      <c r="R148" s="228"/>
      <c r="S148" s="228"/>
      <c r="T148" s="224">
        <f t="shared" si="9"/>
        <v>0</v>
      </c>
      <c r="U148" s="224">
        <f t="shared" si="7"/>
        <v>0</v>
      </c>
      <c r="V148" s="224">
        <f t="shared" si="8"/>
        <v>0</v>
      </c>
      <c r="W148" s="250" t="e">
        <f>#REF!*1.0753</f>
        <v>#REF!</v>
      </c>
      <c r="X148" s="250" t="e">
        <f t="shared" si="10"/>
        <v>#REF!</v>
      </c>
      <c r="Y148" s="250" t="e">
        <f>(X148*#REF!/100)+X148</f>
        <v>#REF!</v>
      </c>
      <c r="Z148" s="250" t="e">
        <f aca="true" t="shared" si="11" ref="Z148:Z211">X148*1.05</f>
        <v>#REF!</v>
      </c>
      <c r="AA148" s="250" t="e">
        <f aca="true" t="shared" si="12" ref="AA148:AA211">Z148*1.05</f>
        <v>#REF!</v>
      </c>
      <c r="AB148" s="250" t="e">
        <f aca="true" t="shared" si="13" ref="AB148:AB211">AA148*1.1</f>
        <v>#REF!</v>
      </c>
      <c r="AC148" s="250" t="e">
        <f>(AB148*#REF!/100)+AB148</f>
        <v>#REF!</v>
      </c>
    </row>
    <row r="149" spans="1:29" ht="15" customHeight="1" thickBot="1">
      <c r="A149" s="174">
        <f>'[1]зона-МСК'!A149</f>
        <v>20000111550</v>
      </c>
      <c r="B149" s="174" t="str">
        <f>'[1]зона-МСК'!B149</f>
        <v>Шкаф картотечный ШК-2 Тел.</v>
      </c>
      <c r="C149" s="200">
        <f>'[1]расчет '!BG149</f>
        <v>5434.6258333333335</v>
      </c>
      <c r="D149" s="201">
        <f>'[1]расчет '!BH149</f>
        <v>5434.6258333333335</v>
      </c>
      <c r="E149" s="201">
        <f>'[1]расчет '!BJ149</f>
        <v>5683.61557</v>
      </c>
      <c r="F149" s="213">
        <f>'[1]расчет '!BK149</f>
        <v>6007.073366666667</v>
      </c>
      <c r="G149" s="214">
        <f>'[1]расчет '!BL149</f>
        <v>6746.405473333333</v>
      </c>
      <c r="H149" s="205">
        <f>'[1]расчет '!BM149</f>
        <v>7855.403633333333</v>
      </c>
      <c r="I149" s="215">
        <f>'[1]расчет '!CO149</f>
        <v>9241.651333333333</v>
      </c>
      <c r="J149" s="216"/>
      <c r="K149" s="217"/>
      <c r="L149" s="221">
        <f>'[1]расчет '!CR149</f>
        <v>7790</v>
      </c>
      <c r="M149" s="181">
        <f>'[1]расчет '!CS149</f>
        <v>7790</v>
      </c>
      <c r="N149" s="227"/>
      <c r="O149" s="228"/>
      <c r="P149" s="228"/>
      <c r="Q149" s="228"/>
      <c r="R149" s="228"/>
      <c r="S149" s="228"/>
      <c r="T149" s="224">
        <f t="shared" si="9"/>
        <v>0</v>
      </c>
      <c r="U149" s="224">
        <f t="shared" si="7"/>
        <v>0</v>
      </c>
      <c r="V149" s="224">
        <f t="shared" si="8"/>
        <v>0</v>
      </c>
      <c r="W149" s="250" t="e">
        <f>#REF!*1.0753</f>
        <v>#REF!</v>
      </c>
      <c r="X149" s="250" t="e">
        <f t="shared" si="10"/>
        <v>#REF!</v>
      </c>
      <c r="Y149" s="250" t="e">
        <f>(X149*#REF!/100)+X149</f>
        <v>#REF!</v>
      </c>
      <c r="Z149" s="250" t="e">
        <f t="shared" si="11"/>
        <v>#REF!</v>
      </c>
      <c r="AA149" s="250" t="e">
        <f t="shared" si="12"/>
        <v>#REF!</v>
      </c>
      <c r="AB149" s="250" t="e">
        <f t="shared" si="13"/>
        <v>#REF!</v>
      </c>
      <c r="AC149" s="250" t="e">
        <f>(AB149*#REF!/100)+AB149</f>
        <v>#REF!</v>
      </c>
    </row>
    <row r="150" spans="1:29" ht="15" customHeight="1" thickBot="1">
      <c r="A150" s="174">
        <f>'[1]зона-МСК'!A150</f>
        <v>20000117868</v>
      </c>
      <c r="B150" s="174" t="str">
        <f>'[1]зона-МСК'!B150</f>
        <v>Шкаф картотечный ШК-2 Тел. (2 замка)</v>
      </c>
      <c r="C150" s="200">
        <f>'[1]расчет '!BG150</f>
        <v>5494.685833333333</v>
      </c>
      <c r="D150" s="201">
        <f>'[1]расчет '!BH150</f>
        <v>5494.685833333333</v>
      </c>
      <c r="E150" s="201">
        <f>'[1]расчет '!BJ150</f>
        <v>5742.714609999999</v>
      </c>
      <c r="F150" s="213">
        <f>'[1]расчет '!BK150</f>
        <v>6069.535766666666</v>
      </c>
      <c r="G150" s="214">
        <f>'[1]расчет '!BL150</f>
        <v>6816.555553333333</v>
      </c>
      <c r="H150" s="205">
        <f>'[1]расчет '!BM150</f>
        <v>7937.085233333332</v>
      </c>
      <c r="I150" s="215">
        <f>'[1]расчет '!CO150</f>
        <v>9337.747333333333</v>
      </c>
      <c r="J150" s="216"/>
      <c r="K150" s="217"/>
      <c r="L150" s="221">
        <f>'[1]расчет '!CR150</f>
        <v>0</v>
      </c>
      <c r="M150" s="181">
        <f>'[1]расчет '!CS150</f>
        <v>0</v>
      </c>
      <c r="N150" s="227"/>
      <c r="O150" s="228"/>
      <c r="P150" s="228"/>
      <c r="Q150" s="228"/>
      <c r="R150" s="228"/>
      <c r="S150" s="228"/>
      <c r="T150" s="224">
        <f t="shared" si="9"/>
        <v>0</v>
      </c>
      <c r="U150" s="224">
        <f t="shared" si="7"/>
        <v>0</v>
      </c>
      <c r="V150" s="224">
        <f t="shared" si="8"/>
        <v>0</v>
      </c>
      <c r="W150" s="250" t="e">
        <f>#REF!*1.0753</f>
        <v>#REF!</v>
      </c>
      <c r="X150" s="250" t="e">
        <f t="shared" si="10"/>
        <v>#REF!</v>
      </c>
      <c r="Y150" s="250" t="e">
        <f>(X150*#REF!/100)+X150</f>
        <v>#REF!</v>
      </c>
      <c r="Z150" s="250" t="e">
        <f t="shared" si="11"/>
        <v>#REF!</v>
      </c>
      <c r="AA150" s="250" t="e">
        <f t="shared" si="12"/>
        <v>#REF!</v>
      </c>
      <c r="AB150" s="250" t="e">
        <f t="shared" si="13"/>
        <v>#REF!</v>
      </c>
      <c r="AC150" s="250" t="e">
        <f>(AB150*#REF!/100)+AB150</f>
        <v>#REF!</v>
      </c>
    </row>
    <row r="151" spans="1:29" ht="15" customHeight="1" thickBot="1">
      <c r="A151" s="174">
        <f>'[1]зона-МСК'!A151</f>
        <v>20000117577</v>
      </c>
      <c r="B151" s="174" t="str">
        <f>'[1]зона-МСК'!B151</f>
        <v>Шкаф картотечный ШК-2 Тел. разборный</v>
      </c>
      <c r="C151" s="200">
        <f>'[1]расчет '!BG151</f>
        <v>5626.4009166666665</v>
      </c>
      <c r="D151" s="201">
        <f>'[1]расчет '!BH151</f>
        <v>5626.4009166666665</v>
      </c>
      <c r="E151" s="201">
        <f>'[1]расчет '!BJ151</f>
        <v>5704.350377</v>
      </c>
      <c r="F151" s="213">
        <f>'[1]расчет '!BK151</f>
        <v>6028.988203333333</v>
      </c>
      <c r="G151" s="214">
        <f>'[1]расчет '!BL151</f>
        <v>6771.017520666666</v>
      </c>
      <c r="H151" s="205">
        <f>'[1]расчет '!BM151</f>
        <v>7884.061496666666</v>
      </c>
      <c r="I151" s="215">
        <f>'[1]расчет '!CO151</f>
        <v>9275.366466666666</v>
      </c>
      <c r="J151" s="216"/>
      <c r="K151" s="217"/>
      <c r="L151" s="221">
        <f>'[1]расчет '!CR151</f>
        <v>0</v>
      </c>
      <c r="M151" s="181">
        <f>'[1]расчет '!CS151</f>
        <v>0</v>
      </c>
      <c r="N151" s="227" t="s">
        <v>445</v>
      </c>
      <c r="O151" s="228">
        <v>5430</v>
      </c>
      <c r="P151" s="228">
        <v>5549</v>
      </c>
      <c r="Q151" s="228">
        <v>5764</v>
      </c>
      <c r="R151" s="228"/>
      <c r="S151" s="228">
        <v>8088</v>
      </c>
      <c r="T151" s="224">
        <f t="shared" si="9"/>
        <v>8492.4</v>
      </c>
      <c r="U151" s="224">
        <f t="shared" si="7"/>
        <v>8896.800000000001</v>
      </c>
      <c r="V151" s="224">
        <f t="shared" si="8"/>
        <v>9301.199999999999</v>
      </c>
      <c r="W151" s="250" t="e">
        <f>#REF!*1.0753</f>
        <v>#REF!</v>
      </c>
      <c r="X151" s="250" t="e">
        <f t="shared" si="10"/>
        <v>#REF!</v>
      </c>
      <c r="Y151" s="250" t="e">
        <f>(X151*#REF!/100)+X151</f>
        <v>#REF!</v>
      </c>
      <c r="Z151" s="250" t="e">
        <f t="shared" si="11"/>
        <v>#REF!</v>
      </c>
      <c r="AA151" s="250" t="e">
        <f t="shared" si="12"/>
        <v>#REF!</v>
      </c>
      <c r="AB151" s="250" t="e">
        <f t="shared" si="13"/>
        <v>#REF!</v>
      </c>
      <c r="AC151" s="250" t="e">
        <f>(AB151*#REF!/100)+AB151</f>
        <v>#REF!</v>
      </c>
    </row>
    <row r="152" spans="1:29" ht="15" customHeight="1" thickBot="1">
      <c r="A152" s="174">
        <f>'[1]зона-МСК'!A152</f>
        <v>20000111551</v>
      </c>
      <c r="B152" s="174" t="str">
        <f>'[1]зона-МСК'!B152</f>
        <v>Шкаф картотечный ШК-3 Тел.</v>
      </c>
      <c r="C152" s="200">
        <f>'[1]расчет '!BG152</f>
        <v>7940.507666666666</v>
      </c>
      <c r="D152" s="201">
        <f>'[1]расчет '!BH152</f>
        <v>7940.507666666666</v>
      </c>
      <c r="E152" s="201">
        <f>'[1]расчет '!BJ152</f>
        <v>8485.347044</v>
      </c>
      <c r="F152" s="213">
        <f>'[1]расчет '!BK152</f>
        <v>8968.252973333334</v>
      </c>
      <c r="G152" s="214">
        <f>'[1]расчет '!BL152</f>
        <v>10072.037954666666</v>
      </c>
      <c r="H152" s="205">
        <f>'[1]расчет '!BM152</f>
        <v>11727.715426666668</v>
      </c>
      <c r="I152" s="215">
        <f>'[1]расчет '!CO152</f>
        <v>13797.312266666668</v>
      </c>
      <c r="J152" s="216"/>
      <c r="K152" s="217"/>
      <c r="L152" s="221">
        <f>'[1]расчет '!CR152</f>
        <v>10490</v>
      </c>
      <c r="M152" s="181">
        <f>'[1]расчет '!CS152</f>
        <v>10490</v>
      </c>
      <c r="N152" s="227"/>
      <c r="O152" s="228"/>
      <c r="P152" s="228"/>
      <c r="Q152" s="228"/>
      <c r="R152" s="228"/>
      <c r="S152" s="228"/>
      <c r="T152" s="224">
        <f t="shared" si="9"/>
        <v>0</v>
      </c>
      <c r="U152" s="224">
        <f t="shared" si="7"/>
        <v>0</v>
      </c>
      <c r="V152" s="224">
        <f t="shared" si="8"/>
        <v>0</v>
      </c>
      <c r="W152" s="250" t="e">
        <f>#REF!*1.0753</f>
        <v>#REF!</v>
      </c>
      <c r="X152" s="250" t="e">
        <f t="shared" si="10"/>
        <v>#REF!</v>
      </c>
      <c r="Y152" s="250" t="e">
        <f>(X152*#REF!/100)+X152</f>
        <v>#REF!</v>
      </c>
      <c r="Z152" s="250" t="e">
        <f t="shared" si="11"/>
        <v>#REF!</v>
      </c>
      <c r="AA152" s="250" t="e">
        <f t="shared" si="12"/>
        <v>#REF!</v>
      </c>
      <c r="AB152" s="250" t="e">
        <f t="shared" si="13"/>
        <v>#REF!</v>
      </c>
      <c r="AC152" s="250" t="e">
        <f>(AB152*#REF!/100)+AB152</f>
        <v>#REF!</v>
      </c>
    </row>
    <row r="153" spans="1:29" ht="15" customHeight="1" thickBot="1">
      <c r="A153" s="174">
        <f>'[1]зона-МСК'!A153</f>
        <v>20000116507</v>
      </c>
      <c r="B153" s="174" t="str">
        <f>'[1]зона-МСК'!B153</f>
        <v>Шкаф картотечный ШК-3 Тел. (3 замка)</v>
      </c>
      <c r="C153" s="200">
        <f>'[1]расчет '!BG153</f>
        <v>8040.971666666666</v>
      </c>
      <c r="D153" s="201">
        <f>'[1]расчет '!BH153</f>
        <v>8040.971666666666</v>
      </c>
      <c r="E153" s="201">
        <f>'[1]расчет '!BJ153</f>
        <v>8584.20362</v>
      </c>
      <c r="F153" s="213">
        <f>'[1]расчет '!BK153</f>
        <v>9072.735533333333</v>
      </c>
      <c r="G153" s="214">
        <f>'[1]расчет '!BL153</f>
        <v>10189.379906666667</v>
      </c>
      <c r="H153" s="205">
        <f>'[1]расчет '!BM153</f>
        <v>11864.346466666666</v>
      </c>
      <c r="I153" s="215">
        <f>'[1]расчет '!CO153</f>
        <v>13958.054666666667</v>
      </c>
      <c r="J153" s="216"/>
      <c r="K153" s="217"/>
      <c r="L153" s="221">
        <f>'[1]расчет '!CR153</f>
        <v>0</v>
      </c>
      <c r="M153" s="181">
        <f>'[1]расчет '!CS153</f>
        <v>0</v>
      </c>
      <c r="N153" s="227"/>
      <c r="O153" s="228"/>
      <c r="P153" s="228"/>
      <c r="Q153" s="228"/>
      <c r="R153" s="228"/>
      <c r="S153" s="228"/>
      <c r="T153" s="224">
        <f t="shared" si="9"/>
        <v>0</v>
      </c>
      <c r="U153" s="224">
        <f t="shared" si="7"/>
        <v>0</v>
      </c>
      <c r="V153" s="224">
        <f t="shared" si="8"/>
        <v>0</v>
      </c>
      <c r="W153" s="250" t="e">
        <f>#REF!*1.0753</f>
        <v>#REF!</v>
      </c>
      <c r="X153" s="250" t="e">
        <f t="shared" si="10"/>
        <v>#REF!</v>
      </c>
      <c r="Y153" s="250" t="e">
        <f>(X153*#REF!/100)+X153</f>
        <v>#REF!</v>
      </c>
      <c r="Z153" s="250" t="e">
        <f t="shared" si="11"/>
        <v>#REF!</v>
      </c>
      <c r="AA153" s="250" t="e">
        <f t="shared" si="12"/>
        <v>#REF!</v>
      </c>
      <c r="AB153" s="250" t="e">
        <f t="shared" si="13"/>
        <v>#REF!</v>
      </c>
      <c r="AC153" s="250" t="e">
        <f>(AB153*#REF!/100)+AB153</f>
        <v>#REF!</v>
      </c>
    </row>
    <row r="154" spans="1:29" ht="15" customHeight="1" thickBot="1">
      <c r="A154" s="174">
        <f>'[1]зона-МСК'!A154</f>
        <v>20000113794</v>
      </c>
      <c r="B154" s="174" t="str">
        <f>'[1]зона-МСК'!B154</f>
        <v>Шкаф картотечный ШК-3 Тел. разборный</v>
      </c>
      <c r="C154" s="200">
        <f>'[1]расчет '!BG154</f>
        <v>8029.217833333333</v>
      </c>
      <c r="D154" s="201">
        <f>'[1]расчет '!BH154</f>
        <v>8029.217833333333</v>
      </c>
      <c r="E154" s="201">
        <f>'[1]расчет '!BJ154</f>
        <v>8236.694098</v>
      </c>
      <c r="F154" s="213">
        <f>'[1]расчет '!BK154</f>
        <v>8705.449046666665</v>
      </c>
      <c r="G154" s="214">
        <f>'[1]расчет '!BL154</f>
        <v>9776.888929333332</v>
      </c>
      <c r="H154" s="205">
        <f>'[1]расчет '!BM154</f>
        <v>11384.04875333333</v>
      </c>
      <c r="I154" s="215">
        <f>'[1]расчет '!CO154</f>
        <v>13392.998533333332</v>
      </c>
      <c r="J154" s="216"/>
      <c r="K154" s="217"/>
      <c r="L154" s="221">
        <f>'[1]расчет '!CR154</f>
        <v>0</v>
      </c>
      <c r="M154" s="181">
        <f>'[1]расчет '!CS154</f>
        <v>0</v>
      </c>
      <c r="N154" s="227" t="s">
        <v>446</v>
      </c>
      <c r="O154" s="228">
        <v>7340</v>
      </c>
      <c r="P154" s="228">
        <v>7500</v>
      </c>
      <c r="Q154" s="228">
        <v>7792</v>
      </c>
      <c r="R154" s="228"/>
      <c r="S154" s="228">
        <v>10934</v>
      </c>
      <c r="T154" s="224">
        <f t="shared" si="9"/>
        <v>11480.7</v>
      </c>
      <c r="U154" s="224">
        <f t="shared" si="7"/>
        <v>12027.400000000001</v>
      </c>
      <c r="V154" s="224">
        <f t="shared" si="8"/>
        <v>12574.099999999999</v>
      </c>
      <c r="W154" s="250" t="e">
        <f>#REF!*1.0753</f>
        <v>#REF!</v>
      </c>
      <c r="X154" s="250" t="e">
        <f t="shared" si="10"/>
        <v>#REF!</v>
      </c>
      <c r="Y154" s="250" t="e">
        <f>(X154*#REF!/100)+X154</f>
        <v>#REF!</v>
      </c>
      <c r="Z154" s="250" t="e">
        <f t="shared" si="11"/>
        <v>#REF!</v>
      </c>
      <c r="AA154" s="250" t="e">
        <f t="shared" si="12"/>
        <v>#REF!</v>
      </c>
      <c r="AB154" s="250" t="e">
        <f t="shared" si="13"/>
        <v>#REF!</v>
      </c>
      <c r="AC154" s="250" t="e">
        <f>(AB154*#REF!/100)+AB154</f>
        <v>#REF!</v>
      </c>
    </row>
    <row r="155" spans="1:29" ht="15" customHeight="1" thickBot="1">
      <c r="A155" s="174">
        <f>'[1]зона-МСК'!A155</f>
        <v>20000112068</v>
      </c>
      <c r="B155" s="174" t="str">
        <f>'[1]зона-МСК'!B155</f>
        <v>Шкаф картотечный ШК-4 Тел.</v>
      </c>
      <c r="C155" s="200">
        <f>'[1]расчет '!BG155</f>
        <v>9246.711777777777</v>
      </c>
      <c r="D155" s="201">
        <f>'[1]расчет '!BH155</f>
        <v>9246.711777777777</v>
      </c>
      <c r="E155" s="201">
        <f>'[1]расчет '!BJ155</f>
        <v>9546.689389333333</v>
      </c>
      <c r="F155" s="213">
        <f>'[1]расчет '!BK155</f>
        <v>10089.996915555555</v>
      </c>
      <c r="G155" s="214">
        <f>'[1]расчет '!BL155</f>
        <v>11331.842689777779</v>
      </c>
      <c r="H155" s="205">
        <f>'[1]расчет '!BM155</f>
        <v>13194.61135111111</v>
      </c>
      <c r="I155" s="215">
        <f>'[1]расчет '!CO155</f>
        <v>15523.072177777778</v>
      </c>
      <c r="J155" s="216"/>
      <c r="K155" s="217"/>
      <c r="L155" s="221">
        <f>'[1]расчет '!CR155</f>
        <v>12990</v>
      </c>
      <c r="M155" s="181">
        <f>'[1]расчет '!CS155</f>
        <v>12990</v>
      </c>
      <c r="N155" s="227"/>
      <c r="O155" s="228"/>
      <c r="P155" s="228"/>
      <c r="Q155" s="228"/>
      <c r="R155" s="228"/>
      <c r="S155" s="228"/>
      <c r="T155" s="224">
        <f t="shared" si="9"/>
        <v>0</v>
      </c>
      <c r="U155" s="224">
        <f t="shared" si="7"/>
        <v>0</v>
      </c>
      <c r="V155" s="224">
        <f t="shared" si="8"/>
        <v>0</v>
      </c>
      <c r="W155" s="250" t="e">
        <f>#REF!*1.0753</f>
        <v>#REF!</v>
      </c>
      <c r="X155" s="250" t="e">
        <f t="shared" si="10"/>
        <v>#REF!</v>
      </c>
      <c r="Y155" s="250" t="e">
        <f>(X155*#REF!/100)+X155</f>
        <v>#REF!</v>
      </c>
      <c r="Z155" s="250" t="e">
        <f t="shared" si="11"/>
        <v>#REF!</v>
      </c>
      <c r="AA155" s="250" t="e">
        <f t="shared" si="12"/>
        <v>#REF!</v>
      </c>
      <c r="AB155" s="250" t="e">
        <f t="shared" si="13"/>
        <v>#REF!</v>
      </c>
      <c r="AC155" s="250" t="e">
        <f>(AB155*#REF!/100)+AB155</f>
        <v>#REF!</v>
      </c>
    </row>
    <row r="156" spans="1:29" ht="15" customHeight="1" thickBot="1">
      <c r="A156" s="174">
        <f>'[1]зона-МСК'!A156</f>
        <v>20000111687</v>
      </c>
      <c r="B156" s="174" t="str">
        <f>'[1]зона-МСК'!B156</f>
        <v>Шкаф картотечный ШК-4 Тел. (4 замка)</v>
      </c>
      <c r="C156" s="200">
        <f>'[1]расчет '!BG156</f>
        <v>9417.063777777777</v>
      </c>
      <c r="D156" s="201">
        <f>'[1]расчет '!BH156</f>
        <v>9417.063777777777</v>
      </c>
      <c r="E156" s="201">
        <f>'[1]расчет '!BJ156</f>
        <v>9714.315757333334</v>
      </c>
      <c r="F156" s="213">
        <f>'[1]расчет '!BK156</f>
        <v>10267.162995555556</v>
      </c>
      <c r="G156" s="214">
        <f>'[1]расчет '!BL156</f>
        <v>11530.81382577778</v>
      </c>
      <c r="H156" s="205">
        <f>'[1]расчет '!BM156</f>
        <v>13426.29007111111</v>
      </c>
      <c r="I156" s="215">
        <f>'[1]расчет '!CO156</f>
        <v>15795.635377777779</v>
      </c>
      <c r="J156" s="216"/>
      <c r="K156" s="217"/>
      <c r="L156" s="221">
        <f>'[1]расчет '!CR156</f>
        <v>0</v>
      </c>
      <c r="M156" s="181">
        <f>'[1]расчет '!CS156</f>
        <v>0</v>
      </c>
      <c r="N156" s="227"/>
      <c r="O156" s="228"/>
      <c r="P156" s="228"/>
      <c r="Q156" s="228"/>
      <c r="R156" s="228"/>
      <c r="S156" s="228"/>
      <c r="T156" s="224">
        <f t="shared" si="9"/>
        <v>0</v>
      </c>
      <c r="U156" s="224">
        <f t="shared" si="7"/>
        <v>0</v>
      </c>
      <c r="V156" s="224">
        <f t="shared" si="8"/>
        <v>0</v>
      </c>
      <c r="W156" s="250" t="e">
        <f>#REF!*1.0753</f>
        <v>#REF!</v>
      </c>
      <c r="X156" s="250" t="e">
        <f t="shared" si="10"/>
        <v>#REF!</v>
      </c>
      <c r="Y156" s="250" t="e">
        <f>(X156*#REF!/100)+X156</f>
        <v>#REF!</v>
      </c>
      <c r="Z156" s="250" t="e">
        <f t="shared" si="11"/>
        <v>#REF!</v>
      </c>
      <c r="AA156" s="250" t="e">
        <f t="shared" si="12"/>
        <v>#REF!</v>
      </c>
      <c r="AB156" s="250" t="e">
        <f t="shared" si="13"/>
        <v>#REF!</v>
      </c>
      <c r="AC156" s="250" t="e">
        <f>(AB156*#REF!/100)+AB156</f>
        <v>#REF!</v>
      </c>
    </row>
    <row r="157" spans="1:29" s="219" customFormat="1" ht="15" customHeight="1" thickBot="1">
      <c r="A157" s="174">
        <f>'[1]зона-МСК'!A157</f>
        <v>20000119749</v>
      </c>
      <c r="B157" s="174" t="str">
        <f>'[1]зона-МСК'!B157</f>
        <v>Шкаф картотечный ШК-4 Тел. (4 ручки)</v>
      </c>
      <c r="C157" s="200">
        <f>'[1]расчет '!BG157</f>
        <v>9668.223777777777</v>
      </c>
      <c r="D157" s="201">
        <f>'[1]расчет '!BH157</f>
        <v>9668.223777777777</v>
      </c>
      <c r="E157" s="201">
        <f>'[1]расчет '!BJ157</f>
        <v>9961.457197333333</v>
      </c>
      <c r="F157" s="213">
        <f>'[1]расчет '!BK157</f>
        <v>10528.369395555557</v>
      </c>
      <c r="G157" s="214">
        <f>'[1]расчет '!BL157</f>
        <v>11824.168705777778</v>
      </c>
      <c r="H157" s="205">
        <f>'[1]расчет '!BM157</f>
        <v>13767.867671111111</v>
      </c>
      <c r="I157" s="215">
        <f>'[1]расчет '!CO157</f>
        <v>16197.491377777778</v>
      </c>
      <c r="J157" s="216"/>
      <c r="K157" s="217"/>
      <c r="L157" s="221">
        <f>'[1]расчет '!CR157</f>
        <v>0</v>
      </c>
      <c r="M157" s="181">
        <f>'[1]расчет '!CS157</f>
        <v>0</v>
      </c>
      <c r="N157" s="227" t="s">
        <v>447</v>
      </c>
      <c r="O157" s="228">
        <v>9157</v>
      </c>
      <c r="P157" s="228">
        <v>9358</v>
      </c>
      <c r="Q157" s="228">
        <v>9721</v>
      </c>
      <c r="R157" s="228"/>
      <c r="S157" s="228"/>
      <c r="T157" s="224">
        <f t="shared" si="9"/>
        <v>0</v>
      </c>
      <c r="U157" s="224">
        <f t="shared" si="7"/>
        <v>0</v>
      </c>
      <c r="V157" s="224">
        <f t="shared" si="8"/>
        <v>0</v>
      </c>
      <c r="W157" s="250" t="e">
        <f>#REF!*1.0753</f>
        <v>#REF!</v>
      </c>
      <c r="X157" s="250" t="e">
        <f t="shared" si="10"/>
        <v>#REF!</v>
      </c>
      <c r="Y157" s="250" t="e">
        <f>(X157*#REF!/100)+X157</f>
        <v>#REF!</v>
      </c>
      <c r="Z157" s="250" t="e">
        <f t="shared" si="11"/>
        <v>#REF!</v>
      </c>
      <c r="AA157" s="250" t="e">
        <f t="shared" si="12"/>
        <v>#REF!</v>
      </c>
      <c r="AB157" s="250" t="e">
        <f t="shared" si="13"/>
        <v>#REF!</v>
      </c>
      <c r="AC157" s="250" t="e">
        <f>(AB157*#REF!/100)+AB157</f>
        <v>#REF!</v>
      </c>
    </row>
    <row r="158" spans="1:29" ht="15" customHeight="1" thickBot="1">
      <c r="A158" s="174">
        <f>'[1]зона-МСК'!A158</f>
        <v>20000116205</v>
      </c>
      <c r="B158" s="174" t="str">
        <f>'[1]зона-МСК'!B158</f>
        <v>Шкаф картотечный ШК-4 Тел. разборный</v>
      </c>
      <c r="C158" s="200">
        <f>'[1]расчет '!BG158</f>
        <v>9917.285833333333</v>
      </c>
      <c r="D158" s="201">
        <f>'[1]расчет '!BH158</f>
        <v>9917.285833333333</v>
      </c>
      <c r="E158" s="201">
        <f>'[1]расчет '!BJ158</f>
        <v>10094.55301</v>
      </c>
      <c r="F158" s="213">
        <f>'[1]расчет '!BK158</f>
        <v>10669.039766666667</v>
      </c>
      <c r="G158" s="214">
        <f>'[1]расчет '!BL158</f>
        <v>11982.152353333333</v>
      </c>
      <c r="H158" s="205">
        <f>'[1]расчет '!BM158</f>
        <v>13951.821233333332</v>
      </c>
      <c r="I158" s="215">
        <f>'[1]расчет '!CO158</f>
        <v>16413.907333333333</v>
      </c>
      <c r="J158" s="216"/>
      <c r="K158" s="217"/>
      <c r="L158" s="221">
        <f>'[1]расчет '!CR158</f>
        <v>0</v>
      </c>
      <c r="M158" s="181">
        <f>'[1]расчет '!CS158</f>
        <v>0</v>
      </c>
      <c r="N158" s="227"/>
      <c r="O158" s="228"/>
      <c r="P158" s="228"/>
      <c r="Q158" s="228"/>
      <c r="R158" s="228"/>
      <c r="S158" s="228">
        <v>13641</v>
      </c>
      <c r="T158" s="224">
        <f t="shared" si="9"/>
        <v>14323.050000000001</v>
      </c>
      <c r="U158" s="224">
        <f aca="true" t="shared" si="14" ref="U158:U164">S158*1.1</f>
        <v>15005.1</v>
      </c>
      <c r="V158" s="224">
        <f aca="true" t="shared" si="15" ref="V158:V164">S158*1.15</f>
        <v>15687.15</v>
      </c>
      <c r="W158" s="250" t="e">
        <f>#REF!*1.0753</f>
        <v>#REF!</v>
      </c>
      <c r="X158" s="250" t="e">
        <f t="shared" si="10"/>
        <v>#REF!</v>
      </c>
      <c r="Y158" s="250" t="e">
        <f>(X158*#REF!/100)+X158</f>
        <v>#REF!</v>
      </c>
      <c r="Z158" s="250" t="e">
        <f t="shared" si="11"/>
        <v>#REF!</v>
      </c>
      <c r="AA158" s="250" t="e">
        <f t="shared" si="12"/>
        <v>#REF!</v>
      </c>
      <c r="AB158" s="250" t="e">
        <f t="shared" si="13"/>
        <v>#REF!</v>
      </c>
      <c r="AC158" s="250" t="e">
        <f>(AB158*#REF!/100)+AB158</f>
        <v>#REF!</v>
      </c>
    </row>
    <row r="159" spans="1:29" ht="15" customHeight="1" thickBot="1">
      <c r="A159" s="174">
        <f>'[1]зона-МСК'!A159</f>
        <v>20000114135</v>
      </c>
      <c r="B159" s="174" t="str">
        <f>'[1]зона-МСК'!B159</f>
        <v>Шкаф картотечный ШК-4 Тел. с фасадом из ЛДСП</v>
      </c>
      <c r="C159" s="200">
        <f>'[1]расчет '!BG159</f>
        <v>11358.639777777777</v>
      </c>
      <c r="D159" s="201">
        <f>'[1]расчет '!BH159</f>
        <v>11358.639777777777</v>
      </c>
      <c r="E159" s="201">
        <f>'[1]расчет '!BJ159</f>
        <v>11624.826541333332</v>
      </c>
      <c r="F159" s="213">
        <f>'[1]расчет '!BK159</f>
        <v>12286.402035555555</v>
      </c>
      <c r="G159" s="214">
        <f>'[1]расчет '!BL159</f>
        <v>13798.574593777776</v>
      </c>
      <c r="H159" s="205">
        <f>'[1]расчет '!BM159</f>
        <v>16066.83343111111</v>
      </c>
      <c r="I159" s="215">
        <f>'[1]расчет '!CO159</f>
        <v>18902.156977777777</v>
      </c>
      <c r="J159" s="216"/>
      <c r="K159" s="217"/>
      <c r="L159" s="221">
        <f>'[1]расчет '!CR159</f>
        <v>0</v>
      </c>
      <c r="M159" s="181">
        <f>'[1]расчет '!CS159</f>
        <v>0</v>
      </c>
      <c r="N159" s="227"/>
      <c r="O159" s="228"/>
      <c r="P159" s="228"/>
      <c r="Q159" s="228"/>
      <c r="R159" s="228"/>
      <c r="S159" s="228"/>
      <c r="T159" s="224">
        <f t="shared" si="9"/>
        <v>0</v>
      </c>
      <c r="U159" s="224">
        <f t="shared" si="14"/>
        <v>0</v>
      </c>
      <c r="V159" s="224">
        <f t="shared" si="15"/>
        <v>0</v>
      </c>
      <c r="W159" s="250" t="e">
        <f>#REF!*1.0753</f>
        <v>#REF!</v>
      </c>
      <c r="X159" s="250" t="e">
        <f t="shared" si="10"/>
        <v>#REF!</v>
      </c>
      <c r="Y159" s="250" t="e">
        <f>(X159*#REF!/100)+X159</f>
        <v>#REF!</v>
      </c>
      <c r="Z159" s="250" t="e">
        <f t="shared" si="11"/>
        <v>#REF!</v>
      </c>
      <c r="AA159" s="250" t="e">
        <f t="shared" si="12"/>
        <v>#REF!</v>
      </c>
      <c r="AB159" s="250" t="e">
        <f t="shared" si="13"/>
        <v>#REF!</v>
      </c>
      <c r="AC159" s="250" t="e">
        <f>(AB159*#REF!/100)+AB159</f>
        <v>#REF!</v>
      </c>
    </row>
    <row r="160" spans="1:29" ht="15" customHeight="1" thickBot="1">
      <c r="A160" s="174">
        <f>'[1]зона-МСК'!A160</f>
        <v>20000116206</v>
      </c>
      <c r="B160" s="174" t="str">
        <f>'[1]зона-МСК'!B160</f>
        <v>Шкаф картотечный ШК-4-2 Тел.</v>
      </c>
      <c r="C160" s="200">
        <f>'[1]расчет '!BG160</f>
        <v>17493.899333333335</v>
      </c>
      <c r="D160" s="201">
        <f>'[1]расчет '!BH160</f>
        <v>17493.899333333335</v>
      </c>
      <c r="E160" s="201">
        <f>'[1]расчет '!BJ160</f>
        <v>18557.771944</v>
      </c>
      <c r="F160" s="213">
        <f>'[1]расчет '!BK160</f>
        <v>19613.905306666667</v>
      </c>
      <c r="G160" s="214">
        <f>'[1]расчет '!BL160</f>
        <v>22027.924421333337</v>
      </c>
      <c r="H160" s="205">
        <f>'[1]расчет '!BM160</f>
        <v>25648.953093333337</v>
      </c>
      <c r="I160" s="215">
        <f>'[1]расчет '!CO160</f>
        <v>30175.238933333338</v>
      </c>
      <c r="J160" s="216"/>
      <c r="K160" s="217"/>
      <c r="L160" s="221">
        <f>'[1]расчет '!CR160</f>
        <v>0</v>
      </c>
      <c r="M160" s="181">
        <f>'[1]расчет '!CS160</f>
        <v>0</v>
      </c>
      <c r="N160" s="227"/>
      <c r="O160" s="228"/>
      <c r="P160" s="228"/>
      <c r="Q160" s="228"/>
      <c r="R160" s="228"/>
      <c r="S160" s="228"/>
      <c r="T160" s="224">
        <f t="shared" si="9"/>
        <v>0</v>
      </c>
      <c r="U160" s="224">
        <f t="shared" si="14"/>
        <v>0</v>
      </c>
      <c r="V160" s="224">
        <f t="shared" si="15"/>
        <v>0</v>
      </c>
      <c r="W160" s="250" t="e">
        <f>#REF!*1.0753</f>
        <v>#REF!</v>
      </c>
      <c r="X160" s="250" t="e">
        <f t="shared" si="10"/>
        <v>#REF!</v>
      </c>
      <c r="Y160" s="250" t="e">
        <f>(X160*#REF!/100)+X160</f>
        <v>#REF!</v>
      </c>
      <c r="Z160" s="250" t="e">
        <f t="shared" si="11"/>
        <v>#REF!</v>
      </c>
      <c r="AA160" s="250" t="e">
        <f t="shared" si="12"/>
        <v>#REF!</v>
      </c>
      <c r="AB160" s="250" t="e">
        <f t="shared" si="13"/>
        <v>#REF!</v>
      </c>
      <c r="AC160" s="250" t="e">
        <f>(AB160*#REF!/100)+AB160</f>
        <v>#REF!</v>
      </c>
    </row>
    <row r="161" spans="1:29" ht="15" customHeight="1" thickBot="1">
      <c r="A161" s="174">
        <f>'[1]зона-МСК'!A161</f>
        <v>20000113789</v>
      </c>
      <c r="B161" s="174" t="str">
        <f>'[1]зона-МСК'!B161</f>
        <v>Шкаф картотечный ШК-4-Д4 Тел.</v>
      </c>
      <c r="C161" s="200">
        <f>'[1]расчет '!BG161</f>
        <v>11689.515777777779</v>
      </c>
      <c r="D161" s="201">
        <f>'[1]расчет '!BH161</f>
        <v>11689.515777777779</v>
      </c>
      <c r="E161" s="201">
        <f>'[1]расчет '!BJ161</f>
        <v>11950.408525333336</v>
      </c>
      <c r="F161" s="213">
        <f>'[1]расчет '!BK161</f>
        <v>12630.513075555558</v>
      </c>
      <c r="G161" s="214">
        <f>'[1]расчет '!BL161</f>
        <v>14185.037761777781</v>
      </c>
      <c r="H161" s="205">
        <f>'[1]расчет '!BM161</f>
        <v>16516.824791111114</v>
      </c>
      <c r="I161" s="215">
        <f>'[1]расчет '!CO161</f>
        <v>19431.55857777778</v>
      </c>
      <c r="J161" s="216"/>
      <c r="K161" s="217"/>
      <c r="L161" s="221">
        <f>'[1]расчет '!CR161</f>
        <v>0</v>
      </c>
      <c r="M161" s="181">
        <f>'[1]расчет '!CS161</f>
        <v>0</v>
      </c>
      <c r="N161" s="227"/>
      <c r="O161" s="228"/>
      <c r="P161" s="228"/>
      <c r="Q161" s="228"/>
      <c r="R161" s="228"/>
      <c r="S161" s="228"/>
      <c r="T161" s="224">
        <f t="shared" si="9"/>
        <v>0</v>
      </c>
      <c r="U161" s="224">
        <f t="shared" si="14"/>
        <v>0</v>
      </c>
      <c r="V161" s="224">
        <f t="shared" si="15"/>
        <v>0</v>
      </c>
      <c r="W161" s="250" t="e">
        <f>#REF!*1.0753</f>
        <v>#REF!</v>
      </c>
      <c r="X161" s="250" t="e">
        <f t="shared" si="10"/>
        <v>#REF!</v>
      </c>
      <c r="Y161" s="250" t="e">
        <f>(X161*#REF!/100)+X161</f>
        <v>#REF!</v>
      </c>
      <c r="Z161" s="250" t="e">
        <f t="shared" si="11"/>
        <v>#REF!</v>
      </c>
      <c r="AA161" s="250" t="e">
        <f t="shared" si="12"/>
        <v>#REF!</v>
      </c>
      <c r="AB161" s="250" t="e">
        <f t="shared" si="13"/>
        <v>#REF!</v>
      </c>
      <c r="AC161" s="250" t="e">
        <f>(AB161*#REF!/100)+AB161</f>
        <v>#REF!</v>
      </c>
    </row>
    <row r="162" spans="1:29" ht="15" customHeight="1" thickBot="1">
      <c r="A162" s="174">
        <f>'[1]зона-МСК'!A162</f>
        <v>20000111553</v>
      </c>
      <c r="B162" s="174" t="str">
        <f>'[1]зона-МСК'!B162</f>
        <v>Шкаф картотечный ШК-5 Тел.</v>
      </c>
      <c r="C162" s="200">
        <f>'[1]расчет '!BG162</f>
        <v>12283.391666666666</v>
      </c>
      <c r="D162" s="201">
        <f>'[1]расчет '!BH162</f>
        <v>12283.391666666668</v>
      </c>
      <c r="E162" s="201">
        <f>'[1]расчет '!BJ162</f>
        <v>12758.744900000002</v>
      </c>
      <c r="F162" s="213">
        <f>'[1]расчет '!BK162</f>
        <v>13484.852333333336</v>
      </c>
      <c r="G162" s="214">
        <f>'[1]расчет '!BL162</f>
        <v>15144.52646666667</v>
      </c>
      <c r="H162" s="205">
        <f>'[1]расчет '!BM162</f>
        <v>17634.03766666667</v>
      </c>
      <c r="I162" s="215">
        <f>'[1]расчет '!CO162</f>
        <v>20745.92666666667</v>
      </c>
      <c r="J162" s="216"/>
      <c r="K162" s="217"/>
      <c r="L162" s="221">
        <f>'[1]расчет '!CR162</f>
        <v>15990</v>
      </c>
      <c r="M162" s="181">
        <f>'[1]расчет '!CS162</f>
        <v>15990</v>
      </c>
      <c r="N162" s="227"/>
      <c r="O162" s="228"/>
      <c r="P162" s="228"/>
      <c r="Q162" s="228"/>
      <c r="R162" s="228"/>
      <c r="S162" s="228"/>
      <c r="T162" s="224">
        <f t="shared" si="9"/>
        <v>0</v>
      </c>
      <c r="U162" s="224">
        <f t="shared" si="14"/>
        <v>0</v>
      </c>
      <c r="V162" s="224">
        <f t="shared" si="15"/>
        <v>0</v>
      </c>
      <c r="W162" s="250" t="e">
        <f>#REF!*1.0753</f>
        <v>#REF!</v>
      </c>
      <c r="X162" s="250" t="e">
        <f t="shared" si="10"/>
        <v>#REF!</v>
      </c>
      <c r="Y162" s="250" t="e">
        <f>(X162*#REF!/100)+X162</f>
        <v>#REF!</v>
      </c>
      <c r="Z162" s="250" t="e">
        <f t="shared" si="11"/>
        <v>#REF!</v>
      </c>
      <c r="AA162" s="250" t="e">
        <f t="shared" si="12"/>
        <v>#REF!</v>
      </c>
      <c r="AB162" s="250" t="e">
        <f t="shared" si="13"/>
        <v>#REF!</v>
      </c>
      <c r="AC162" s="250" t="e">
        <f>(AB162*#REF!/100)+AB162</f>
        <v>#REF!</v>
      </c>
    </row>
    <row r="163" spans="1:29" ht="15" customHeight="1" thickBot="1">
      <c r="A163" s="174">
        <f>'[1]зона-МСК'!A163</f>
        <v>20000118137</v>
      </c>
      <c r="B163" s="174" t="str">
        <f>'[1]зона-МСК'!B163</f>
        <v>Шкаф картотечный ШК-5 Тел. (5 замков)</v>
      </c>
      <c r="C163" s="200">
        <f>'[1]расчет '!BG163</f>
        <v>12585.875666666667</v>
      </c>
      <c r="D163" s="201">
        <f>'[1]расчет '!BH163</f>
        <v>12585.875666666667</v>
      </c>
      <c r="E163" s="201">
        <f>'[1]расчет '!BJ163</f>
        <v>13056.389156000001</v>
      </c>
      <c r="F163" s="213">
        <f>'[1]расчет '!BK163</f>
        <v>13799.435693333337</v>
      </c>
      <c r="G163" s="214">
        <f>'[1]расчет '!BL163</f>
        <v>15497.827778666668</v>
      </c>
      <c r="H163" s="205">
        <f>'[1]расчет '!BM163</f>
        <v>18045.41590666667</v>
      </c>
      <c r="I163" s="215">
        <f>'[1]расчет '!CO163</f>
        <v>21229.90106666667</v>
      </c>
      <c r="J163" s="216"/>
      <c r="K163" s="217"/>
      <c r="L163" s="221">
        <f>'[1]расчет '!CR163</f>
        <v>0</v>
      </c>
      <c r="M163" s="181">
        <f>'[1]расчет '!CS163</f>
        <v>0</v>
      </c>
      <c r="N163" s="227"/>
      <c r="O163" s="228"/>
      <c r="P163" s="228"/>
      <c r="Q163" s="228"/>
      <c r="R163" s="228"/>
      <c r="S163" s="228"/>
      <c r="T163" s="224">
        <f t="shared" si="9"/>
        <v>0</v>
      </c>
      <c r="U163" s="224">
        <f t="shared" si="14"/>
        <v>0</v>
      </c>
      <c r="V163" s="224">
        <f t="shared" si="15"/>
        <v>0</v>
      </c>
      <c r="W163" s="250" t="e">
        <f>#REF!*1.0753</f>
        <v>#REF!</v>
      </c>
      <c r="X163" s="250" t="e">
        <f t="shared" si="10"/>
        <v>#REF!</v>
      </c>
      <c r="Y163" s="250" t="e">
        <f>(X163*#REF!/100)+X163</f>
        <v>#REF!</v>
      </c>
      <c r="Z163" s="250" t="e">
        <f t="shared" si="11"/>
        <v>#REF!</v>
      </c>
      <c r="AA163" s="250" t="e">
        <f t="shared" si="12"/>
        <v>#REF!</v>
      </c>
      <c r="AB163" s="250" t="e">
        <f t="shared" si="13"/>
        <v>#REF!</v>
      </c>
      <c r="AC163" s="250" t="e">
        <f>(AB163*#REF!/100)+AB163</f>
        <v>#REF!</v>
      </c>
    </row>
    <row r="164" spans="1:29" s="219" customFormat="1" ht="15" customHeight="1" thickBot="1">
      <c r="A164" s="174">
        <f>'[1]зона-МСК'!A164</f>
        <v>20000116367</v>
      </c>
      <c r="B164" s="174" t="str">
        <f>'[1]зона-МСК'!B164</f>
        <v>Шкаф картотечный ШК-5 Тел. разборный</v>
      </c>
      <c r="C164" s="200">
        <f>'[1]расчет '!BG164</f>
        <v>13004.283777777777</v>
      </c>
      <c r="D164" s="201">
        <f>'[1]расчет '!BH164</f>
        <v>13004.283777777777</v>
      </c>
      <c r="E164" s="201">
        <f>'[1]расчет '!BJ164</f>
        <v>13244.140237333335</v>
      </c>
      <c r="F164" s="213">
        <f>'[1]расчет '!BK164</f>
        <v>13997.871795555558</v>
      </c>
      <c r="G164" s="214">
        <f>'[1]расчет '!BL164</f>
        <v>15720.68678577778</v>
      </c>
      <c r="H164" s="205">
        <f>'[1]расчет '!BM164</f>
        <v>18304.90927111111</v>
      </c>
      <c r="I164" s="215">
        <f>'[1]расчет '!CO164</f>
        <v>21535.18737777778</v>
      </c>
      <c r="J164" s="216"/>
      <c r="K164" s="217"/>
      <c r="L164" s="221">
        <f>'[1]расчет '!CR164</f>
        <v>0</v>
      </c>
      <c r="M164" s="181">
        <f>'[1]расчет '!CS164</f>
        <v>0</v>
      </c>
      <c r="N164" s="227" t="s">
        <v>448</v>
      </c>
      <c r="O164" s="228">
        <v>11433</v>
      </c>
      <c r="P164" s="228">
        <v>11682</v>
      </c>
      <c r="Q164" s="228">
        <v>12136</v>
      </c>
      <c r="R164" s="228"/>
      <c r="S164" s="228">
        <v>17030</v>
      </c>
      <c r="T164" s="224">
        <f t="shared" si="9"/>
        <v>17881.5</v>
      </c>
      <c r="U164" s="224">
        <f t="shared" si="14"/>
        <v>18733</v>
      </c>
      <c r="V164" s="224">
        <f t="shared" si="15"/>
        <v>19584.5</v>
      </c>
      <c r="W164" s="250" t="e">
        <f>#REF!*1.0753</f>
        <v>#REF!</v>
      </c>
      <c r="X164" s="250" t="e">
        <f t="shared" si="10"/>
        <v>#REF!</v>
      </c>
      <c r="Y164" s="250" t="e">
        <f>(X164*#REF!/100)+X164</f>
        <v>#REF!</v>
      </c>
      <c r="Z164" s="250" t="e">
        <f t="shared" si="11"/>
        <v>#REF!</v>
      </c>
      <c r="AA164" s="250" t="e">
        <f t="shared" si="12"/>
        <v>#REF!</v>
      </c>
      <c r="AB164" s="250" t="e">
        <f t="shared" si="13"/>
        <v>#REF!</v>
      </c>
      <c r="AC164" s="250" t="e">
        <f>(AB164*#REF!/100)+AB164</f>
        <v>#REF!</v>
      </c>
    </row>
    <row r="165" spans="1:29" ht="15" customHeight="1" thickBot="1">
      <c r="A165" s="174">
        <f>'[1]зона-МСК'!A165</f>
        <v>20000113792</v>
      </c>
      <c r="B165" s="174" t="str">
        <f>'[1]зона-МСК'!B165</f>
        <v>Шкаф картотечный ШК-5 формат А0</v>
      </c>
      <c r="C165" s="200">
        <f>'[1]расчет '!BG165</f>
        <v>38703.81533333334</v>
      </c>
      <c r="D165" s="201">
        <f>'[1]расчет '!BH165</f>
        <v>38703.81533333334</v>
      </c>
      <c r="E165" s="201">
        <f>'[1]расчет '!BJ165</f>
        <v>39428.32928800001</v>
      </c>
      <c r="F165" s="213">
        <f>'[1]расчет '!BK165</f>
        <v>41672.21794666667</v>
      </c>
      <c r="G165" s="214">
        <f>'[1]расчет '!BL165</f>
        <v>46801.106309333336</v>
      </c>
      <c r="H165" s="205">
        <f>'[1]расчет '!BM165</f>
        <v>54494.43885333334</v>
      </c>
      <c r="I165" s="215">
        <f>'[1]расчет '!CO165</f>
        <v>64111.104533333346</v>
      </c>
      <c r="J165" s="216"/>
      <c r="K165" s="217"/>
      <c r="L165" s="221">
        <f>'[1]расчет '!CR165</f>
        <v>0</v>
      </c>
      <c r="M165" s="181">
        <f>'[1]расчет '!CS165</f>
        <v>0</v>
      </c>
      <c r="N165" s="227"/>
      <c r="O165" s="228"/>
      <c r="P165" s="228"/>
      <c r="Q165" s="228"/>
      <c r="R165" s="228"/>
      <c r="S165" s="228"/>
      <c r="T165" s="228"/>
      <c r="U165" s="228"/>
      <c r="V165" s="228"/>
      <c r="W165" s="250" t="e">
        <f>#REF!*1.0753</f>
        <v>#REF!</v>
      </c>
      <c r="X165" s="250" t="e">
        <f t="shared" si="10"/>
        <v>#REF!</v>
      </c>
      <c r="Y165" s="250" t="e">
        <f>(X165*#REF!/100)+X165</f>
        <v>#REF!</v>
      </c>
      <c r="Z165" s="250" t="e">
        <f t="shared" si="11"/>
        <v>#REF!</v>
      </c>
      <c r="AA165" s="250" t="e">
        <f t="shared" si="12"/>
        <v>#REF!</v>
      </c>
      <c r="AB165" s="250" t="e">
        <f t="shared" si="13"/>
        <v>#REF!</v>
      </c>
      <c r="AC165" s="250" t="e">
        <f>(AB165*#REF!/100)+AB165</f>
        <v>#REF!</v>
      </c>
    </row>
    <row r="166" spans="1:29" ht="15" customHeight="1" thickBot="1">
      <c r="A166" s="174">
        <f>'[1]зона-МСК'!A166</f>
        <v>20000113791</v>
      </c>
      <c r="B166" s="174" t="str">
        <f>'[1]зона-МСК'!B166</f>
        <v>Шкаф картотечный ШК-5 формат А1</v>
      </c>
      <c r="C166" s="200">
        <f>'[1]расчет '!BG166</f>
        <v>18141.971666666665</v>
      </c>
      <c r="D166" s="201">
        <f>'[1]расчет '!BH166</f>
        <v>18141.971666666665</v>
      </c>
      <c r="E166" s="201">
        <f>'[1]расчет '!BJ166</f>
        <v>18523.58762</v>
      </c>
      <c r="F166" s="213">
        <f>'[1]расчет '!BK166</f>
        <v>19577.775533333333</v>
      </c>
      <c r="G166" s="214">
        <f>'[1]расчет '!BL166</f>
        <v>21987.347906666666</v>
      </c>
      <c r="H166" s="205">
        <f>'[1]расчет '!BM166</f>
        <v>25601.706466666667</v>
      </c>
      <c r="I166" s="215">
        <f>'[1]расчет '!CO166</f>
        <v>30119.654666666665</v>
      </c>
      <c r="J166" s="216"/>
      <c r="K166" s="217"/>
      <c r="L166" s="221">
        <f>'[1]расчет '!CR166</f>
        <v>0</v>
      </c>
      <c r="M166" s="181">
        <f>'[1]расчет '!CS166</f>
        <v>0</v>
      </c>
      <c r="N166" s="227"/>
      <c r="O166" s="228"/>
      <c r="P166" s="228"/>
      <c r="Q166" s="228"/>
      <c r="R166" s="228"/>
      <c r="S166" s="228"/>
      <c r="T166" s="228"/>
      <c r="U166" s="228"/>
      <c r="V166" s="228"/>
      <c r="W166" s="250" t="e">
        <f>#REF!*1.0753</f>
        <v>#REF!</v>
      </c>
      <c r="X166" s="250" t="e">
        <f t="shared" si="10"/>
        <v>#REF!</v>
      </c>
      <c r="Y166" s="250" t="e">
        <f>(X166*#REF!/100)+X166</f>
        <v>#REF!</v>
      </c>
      <c r="Z166" s="250" t="e">
        <f t="shared" si="11"/>
        <v>#REF!</v>
      </c>
      <c r="AA166" s="250" t="e">
        <f t="shared" si="12"/>
        <v>#REF!</v>
      </c>
      <c r="AB166" s="250" t="e">
        <f t="shared" si="13"/>
        <v>#REF!</v>
      </c>
      <c r="AC166" s="250" t="e">
        <f>(AB166*#REF!/100)+AB166</f>
        <v>#REF!</v>
      </c>
    </row>
    <row r="167" spans="1:29" ht="15" customHeight="1" thickBot="1">
      <c r="A167" s="174">
        <f>'[1]зона-МСК'!A167</f>
        <v>20000115046</v>
      </c>
      <c r="B167" s="174" t="str">
        <f>'[1]зона-МСК'!B167</f>
        <v>Шкаф картотечный ШК-5-Д2 Тел.</v>
      </c>
      <c r="C167" s="200">
        <f>'[1]расчет '!BG167</f>
        <v>14505.611666666666</v>
      </c>
      <c r="D167" s="201">
        <f>'[1]расчет '!BH167</f>
        <v>14505.611666666666</v>
      </c>
      <c r="E167" s="201">
        <f>'[1]расчет '!BJ167</f>
        <v>14945.40938</v>
      </c>
      <c r="F167" s="213">
        <f>'[1]расчет '!BK167</f>
        <v>15795.961133333334</v>
      </c>
      <c r="G167" s="214">
        <f>'[1]расчет '!BL167</f>
        <v>17740.079426666663</v>
      </c>
      <c r="H167" s="205">
        <f>'[1]расчет '!BM167</f>
        <v>20656.256866666667</v>
      </c>
      <c r="I167" s="215">
        <f>'[1]расчет '!CO167</f>
        <v>24301.478666666666</v>
      </c>
      <c r="J167" s="216"/>
      <c r="K167" s="217"/>
      <c r="L167" s="221">
        <f>'[1]расчет '!CR167</f>
        <v>0</v>
      </c>
      <c r="M167" s="181">
        <f>'[1]расчет '!CS167</f>
        <v>0</v>
      </c>
      <c r="N167" s="227"/>
      <c r="O167" s="228"/>
      <c r="P167" s="228"/>
      <c r="Q167" s="228"/>
      <c r="R167" s="228"/>
      <c r="S167" s="228"/>
      <c r="T167" s="228"/>
      <c r="U167" s="228"/>
      <c r="V167" s="228"/>
      <c r="W167" s="250" t="e">
        <f>#REF!*1.0753</f>
        <v>#REF!</v>
      </c>
      <c r="X167" s="250" t="e">
        <f t="shared" si="10"/>
        <v>#REF!</v>
      </c>
      <c r="Y167" s="250" t="e">
        <f>(X167*#REF!/100)+X167</f>
        <v>#REF!</v>
      </c>
      <c r="Z167" s="250" t="e">
        <f t="shared" si="11"/>
        <v>#REF!</v>
      </c>
      <c r="AA167" s="250" t="e">
        <f t="shared" si="12"/>
        <v>#REF!</v>
      </c>
      <c r="AB167" s="250" t="e">
        <f t="shared" si="13"/>
        <v>#REF!</v>
      </c>
      <c r="AC167" s="250" t="e">
        <f>(AB167*#REF!/100)+AB167</f>
        <v>#REF!</v>
      </c>
    </row>
    <row r="168" spans="1:29" ht="15" customHeight="1" thickBot="1">
      <c r="A168" s="174">
        <f>'[1]зона-МСК'!A168</f>
        <v>20000111555</v>
      </c>
      <c r="B168" s="174" t="str">
        <f>'[1]зона-МСК'!B168</f>
        <v>Шкаф картотечный ШК-6 Тел.</v>
      </c>
      <c r="C168" s="200">
        <f>'[1]расчет '!BG168</f>
        <v>12443.915666666668</v>
      </c>
      <c r="D168" s="201">
        <f>'[1]расчет '!BH168</f>
        <v>12443.91566666667</v>
      </c>
      <c r="E168" s="201">
        <f>'[1]расчет '!BJ168</f>
        <v>12916.700516000004</v>
      </c>
      <c r="F168" s="213">
        <f>'[1]расчет '!BK168</f>
        <v>13651.797293333339</v>
      </c>
      <c r="G168" s="214">
        <f>'[1]расчет '!BL168</f>
        <v>15332.018498666672</v>
      </c>
      <c r="H168" s="205">
        <f>'[1]расчет '!BM168</f>
        <v>17852.35030666667</v>
      </c>
      <c r="I168" s="215">
        <f>'[1]расчет '!CO168</f>
        <v>21002.765066666674</v>
      </c>
      <c r="J168" s="216"/>
      <c r="K168" s="217"/>
      <c r="L168" s="221">
        <f>'[1]расчет '!CR168</f>
        <v>16550</v>
      </c>
      <c r="M168" s="181">
        <f>'[1]расчет '!CS168</f>
        <v>16550</v>
      </c>
      <c r="N168" s="227"/>
      <c r="O168" s="228"/>
      <c r="P168" s="228"/>
      <c r="Q168" s="228"/>
      <c r="R168" s="228"/>
      <c r="S168" s="228"/>
      <c r="T168" s="228"/>
      <c r="U168" s="228"/>
      <c r="V168" s="228"/>
      <c r="W168" s="250" t="e">
        <f>#REF!*1.0753</f>
        <v>#REF!</v>
      </c>
      <c r="X168" s="250" t="e">
        <f t="shared" si="10"/>
        <v>#REF!</v>
      </c>
      <c r="Y168" s="250" t="e">
        <f>(X168*#REF!/100)+X168</f>
        <v>#REF!</v>
      </c>
      <c r="Z168" s="250" t="e">
        <f t="shared" si="11"/>
        <v>#REF!</v>
      </c>
      <c r="AA168" s="250" t="e">
        <f t="shared" si="12"/>
        <v>#REF!</v>
      </c>
      <c r="AB168" s="250" t="e">
        <f t="shared" si="13"/>
        <v>#REF!</v>
      </c>
      <c r="AC168" s="250" t="e">
        <f>(AB168*#REF!/100)+AB168</f>
        <v>#REF!</v>
      </c>
    </row>
    <row r="169" spans="1:29" ht="15" customHeight="1" thickBot="1">
      <c r="A169" s="174">
        <f>'[1]зона-МСК'!A169</f>
        <v>20000116818</v>
      </c>
      <c r="B169" s="174" t="str">
        <f>'[1]зона-МСК'!B169</f>
        <v>Шкаф картотечный ШК-6 Тел. (6 замков)</v>
      </c>
      <c r="C169" s="200">
        <f>'[1]расчет '!BG169</f>
        <v>12788.987666666666</v>
      </c>
      <c r="D169" s="201">
        <f>'[1]расчет '!BH169</f>
        <v>12788.987666666666</v>
      </c>
      <c r="E169" s="201">
        <f>'[1]расчет '!BJ169</f>
        <v>13256.251364</v>
      </c>
      <c r="F169" s="213">
        <f>'[1]расчет '!BK169</f>
        <v>14010.672173333334</v>
      </c>
      <c r="G169" s="214">
        <f>'[1]расчет '!BL169</f>
        <v>15735.062594666666</v>
      </c>
      <c r="H169" s="205">
        <f>'[1]расчет '!BM169</f>
        <v>18321.648226666668</v>
      </c>
      <c r="I169" s="215">
        <f>'[1]расчет '!CO169</f>
        <v>21554.880266666667</v>
      </c>
      <c r="J169" s="216"/>
      <c r="K169" s="217"/>
      <c r="L169" s="221">
        <f>'[1]расчет '!CR169</f>
        <v>0</v>
      </c>
      <c r="M169" s="181">
        <f>'[1]расчет '!CS169</f>
        <v>0</v>
      </c>
      <c r="N169" s="227"/>
      <c r="O169" s="228"/>
      <c r="P169" s="228"/>
      <c r="Q169" s="228"/>
      <c r="R169" s="228"/>
      <c r="S169" s="228"/>
      <c r="T169" s="228"/>
      <c r="U169" s="228"/>
      <c r="V169" s="228"/>
      <c r="W169" s="250" t="e">
        <f>#REF!*1.0753</f>
        <v>#REF!</v>
      </c>
      <c r="X169" s="250" t="e">
        <f t="shared" si="10"/>
        <v>#REF!</v>
      </c>
      <c r="Y169" s="250" t="e">
        <f>(X169*#REF!/100)+X169</f>
        <v>#REF!</v>
      </c>
      <c r="Z169" s="250" t="e">
        <f t="shared" si="11"/>
        <v>#REF!</v>
      </c>
      <c r="AA169" s="250" t="e">
        <f t="shared" si="12"/>
        <v>#REF!</v>
      </c>
      <c r="AB169" s="250" t="e">
        <f t="shared" si="13"/>
        <v>#REF!</v>
      </c>
      <c r="AC169" s="250" t="e">
        <f>(AB169*#REF!/100)+AB169</f>
        <v>#REF!</v>
      </c>
    </row>
    <row r="170" spans="1:29" ht="15" customHeight="1" thickBot="1">
      <c r="A170" s="174">
        <f>'[1]зона-МСК'!A170</f>
        <v>20000117196</v>
      </c>
      <c r="B170" s="174" t="str">
        <f>'[1]зона-МСК'!B170</f>
        <v>Шкаф картотечный ШК-6 формат А6</v>
      </c>
      <c r="C170" s="200">
        <f>'[1]расчет '!BG170</f>
        <v>13020.491666666667</v>
      </c>
      <c r="D170" s="201">
        <f>'[1]расчет '!BH170</f>
        <v>13020.491666666667</v>
      </c>
      <c r="E170" s="201">
        <f>'[1]расчет '!BJ170</f>
        <v>13484.0513</v>
      </c>
      <c r="F170" s="213">
        <f>'[1]расчет '!BK170</f>
        <v>14251.436333333335</v>
      </c>
      <c r="G170" s="214">
        <f>'[1]расчет '!BL170</f>
        <v>16005.459266666667</v>
      </c>
      <c r="H170" s="205">
        <f>'[1]расчет '!BM170</f>
        <v>18636.493666666665</v>
      </c>
      <c r="I170" s="215">
        <f>'[1]расчет '!CO170</f>
        <v>21925.286666666667</v>
      </c>
      <c r="J170" s="216"/>
      <c r="K170" s="217"/>
      <c r="L170" s="221">
        <f>'[1]расчет '!CR170</f>
        <v>0</v>
      </c>
      <c r="M170" s="181">
        <f>'[1]расчет '!CS170</f>
        <v>0</v>
      </c>
      <c r="N170" s="227"/>
      <c r="O170" s="228"/>
      <c r="P170" s="228"/>
      <c r="Q170" s="228"/>
      <c r="R170" s="228"/>
      <c r="S170" s="228"/>
      <c r="T170" s="228"/>
      <c r="U170" s="228"/>
      <c r="V170" s="228"/>
      <c r="W170" s="250" t="e">
        <f>#REF!*1.0753</f>
        <v>#REF!</v>
      </c>
      <c r="X170" s="250" t="e">
        <f t="shared" si="10"/>
        <v>#REF!</v>
      </c>
      <c r="Y170" s="250" t="e">
        <f>(X170*#REF!/100)+X170</f>
        <v>#REF!</v>
      </c>
      <c r="Z170" s="250" t="e">
        <f t="shared" si="11"/>
        <v>#REF!</v>
      </c>
      <c r="AA170" s="250" t="e">
        <f t="shared" si="12"/>
        <v>#REF!</v>
      </c>
      <c r="AB170" s="250" t="e">
        <f t="shared" si="13"/>
        <v>#REF!</v>
      </c>
      <c r="AC170" s="250" t="e">
        <f>(AB170*#REF!/100)+AB170</f>
        <v>#REF!</v>
      </c>
    </row>
    <row r="171" spans="1:29" ht="15" customHeight="1" thickBot="1">
      <c r="A171" s="174">
        <f>'[1]зона-МСК'!A171</f>
        <v>20000111557</v>
      </c>
      <c r="B171" s="174" t="str">
        <f>'[1]зона-МСК'!B171</f>
        <v>Шкаф картотечный ШК-7 Тел.</v>
      </c>
      <c r="C171" s="200">
        <f>'[1]расчет '!BG171</f>
        <v>12908.015666666666</v>
      </c>
      <c r="D171" s="201">
        <f>'[1]расчет '!BH171</f>
        <v>12908.015666666666</v>
      </c>
      <c r="E171" s="201">
        <f>'[1]расчет '!BJ171</f>
        <v>13373.374916</v>
      </c>
      <c r="F171" s="213">
        <f>'[1]расчет '!BK171</f>
        <v>14134.461293333334</v>
      </c>
      <c r="G171" s="214">
        <f>'[1]расчет '!BL171</f>
        <v>15874.087298666667</v>
      </c>
      <c r="H171" s="205">
        <f>'[1]расчет '!BM171</f>
        <v>18483.526306666667</v>
      </c>
      <c r="I171" s="215">
        <f>'[1]расчет '!CO171</f>
        <v>21745.325066666668</v>
      </c>
      <c r="J171" s="216"/>
      <c r="K171" s="217"/>
      <c r="L171" s="221">
        <f>'[1]расчет '!CR171</f>
        <v>18690</v>
      </c>
      <c r="M171" s="181">
        <f>'[1]расчет '!CS171</f>
        <v>18690</v>
      </c>
      <c r="N171" s="227"/>
      <c r="O171" s="228">
        <v>10646</v>
      </c>
      <c r="P171" s="228"/>
      <c r="Q171" s="228"/>
      <c r="R171" s="228"/>
      <c r="S171" s="228">
        <v>15987</v>
      </c>
      <c r="T171" s="228"/>
      <c r="U171" s="228"/>
      <c r="V171" s="228"/>
      <c r="W171" s="250" t="e">
        <f>#REF!*1.0753</f>
        <v>#REF!</v>
      </c>
      <c r="X171" s="250" t="e">
        <f t="shared" si="10"/>
        <v>#REF!</v>
      </c>
      <c r="Y171" s="250" t="e">
        <f>(X171*#REF!/100)+X171</f>
        <v>#REF!</v>
      </c>
      <c r="Z171" s="250" t="e">
        <f t="shared" si="11"/>
        <v>#REF!</v>
      </c>
      <c r="AA171" s="250" t="e">
        <f t="shared" si="12"/>
        <v>#REF!</v>
      </c>
      <c r="AB171" s="250" t="e">
        <f t="shared" si="13"/>
        <v>#REF!</v>
      </c>
      <c r="AC171" s="250" t="e">
        <f>(AB171*#REF!/100)+AB171</f>
        <v>#REF!</v>
      </c>
    </row>
    <row r="172" spans="1:29" ht="15" customHeight="1" thickBot="1">
      <c r="A172" s="174">
        <f>'[1]зона-МСК'!A172</f>
        <v>20000118135</v>
      </c>
      <c r="B172" s="174" t="str">
        <f>'[1]зона-МСК'!B172</f>
        <v>Шкаф картотечный ШК-7 Тел. (7замков)</v>
      </c>
      <c r="C172" s="200">
        <f>'[1]расчет '!BG172</f>
        <v>13495.511666666667</v>
      </c>
      <c r="D172" s="201">
        <f>'[1]расчет '!BH172</f>
        <v>13495.511666666667</v>
      </c>
      <c r="E172" s="201">
        <f>'[1]расчет '!BJ172</f>
        <v>13951.470980000002</v>
      </c>
      <c r="F172" s="213">
        <f>'[1]расчет '!BK172</f>
        <v>14745.457133333337</v>
      </c>
      <c r="G172" s="214">
        <f>'[1]расчет '!BL172</f>
        <v>16560.282626666667</v>
      </c>
      <c r="H172" s="205">
        <f>'[1]расчет '!BM172</f>
        <v>19282.52086666667</v>
      </c>
      <c r="I172" s="215">
        <f>'[1]расчет '!CO172</f>
        <v>22685.31866666667</v>
      </c>
      <c r="J172" s="216"/>
      <c r="K172" s="217"/>
      <c r="L172" s="221">
        <f>'[1]расчет '!CR172</f>
        <v>0</v>
      </c>
      <c r="M172" s="181">
        <f>'[1]расчет '!CS172</f>
        <v>0</v>
      </c>
      <c r="N172" s="227"/>
      <c r="O172" s="228"/>
      <c r="P172" s="228"/>
      <c r="Q172" s="228"/>
      <c r="R172" s="228"/>
      <c r="S172" s="228"/>
      <c r="T172" s="228"/>
      <c r="U172" s="228"/>
      <c r="V172" s="228"/>
      <c r="W172" s="250" t="e">
        <f>#REF!*1.0753</f>
        <v>#REF!</v>
      </c>
      <c r="X172" s="250" t="e">
        <f t="shared" si="10"/>
        <v>#REF!</v>
      </c>
      <c r="Y172" s="250" t="e">
        <f>(X172*#REF!/100)+X172</f>
        <v>#REF!</v>
      </c>
      <c r="Z172" s="250" t="e">
        <f t="shared" si="11"/>
        <v>#REF!</v>
      </c>
      <c r="AA172" s="250" t="e">
        <f t="shared" si="12"/>
        <v>#REF!</v>
      </c>
      <c r="AB172" s="250" t="e">
        <f t="shared" si="13"/>
        <v>#REF!</v>
      </c>
      <c r="AC172" s="250" t="e">
        <f>(AB172*#REF!/100)+AB172</f>
        <v>#REF!</v>
      </c>
    </row>
    <row r="173" spans="1:29" ht="15" customHeight="1" thickBot="1">
      <c r="A173" s="174">
        <f>'[1]зона-МСК'!A173</f>
        <v>20000117578</v>
      </c>
      <c r="B173" s="174" t="str">
        <f>'[1]зона-МСК'!B173</f>
        <v>Шкаф картотечный ШК-7 формат А6</v>
      </c>
      <c r="C173" s="200">
        <f>'[1]расчет '!BG173</f>
        <v>13581.779666666667</v>
      </c>
      <c r="D173" s="201">
        <f>'[1]расчет '!BH173</f>
        <v>13581.779666666667</v>
      </c>
      <c r="E173" s="201">
        <f>'[1]расчет '!BJ173</f>
        <v>14036.358692000002</v>
      </c>
      <c r="F173" s="213">
        <f>'[1]расчет '!BK173</f>
        <v>14835.175853333336</v>
      </c>
      <c r="G173" s="214">
        <f>'[1]расчет '!BL173</f>
        <v>16661.043650666667</v>
      </c>
      <c r="H173" s="205">
        <f>'[1]расчет '!BM173</f>
        <v>19399.84534666667</v>
      </c>
      <c r="I173" s="215">
        <f>'[1]расчет '!CO173</f>
        <v>22823.34746666667</v>
      </c>
      <c r="J173" s="216"/>
      <c r="K173" s="217"/>
      <c r="L173" s="221">
        <f>'[1]расчет '!CR173</f>
        <v>0</v>
      </c>
      <c r="M173" s="181">
        <f>'[1]расчет '!CS173</f>
        <v>0</v>
      </c>
      <c r="N173" s="227"/>
      <c r="O173" s="228"/>
      <c r="P173" s="228"/>
      <c r="Q173" s="228"/>
      <c r="R173" s="228"/>
      <c r="S173" s="228"/>
      <c r="T173" s="228"/>
      <c r="U173" s="228"/>
      <c r="V173" s="228"/>
      <c r="W173" s="250" t="e">
        <f>#REF!*1.0753</f>
        <v>#REF!</v>
      </c>
      <c r="X173" s="250" t="e">
        <f t="shared" si="10"/>
        <v>#REF!</v>
      </c>
      <c r="Y173" s="250" t="e">
        <f>(X173*#REF!/100)+X173</f>
        <v>#REF!</v>
      </c>
      <c r="Z173" s="250" t="e">
        <f t="shared" si="11"/>
        <v>#REF!</v>
      </c>
      <c r="AA173" s="250" t="e">
        <f t="shared" si="12"/>
        <v>#REF!</v>
      </c>
      <c r="AB173" s="250" t="e">
        <f t="shared" si="13"/>
        <v>#REF!</v>
      </c>
      <c r="AC173" s="250" t="e">
        <f>(AB173*#REF!/100)+AB173</f>
        <v>#REF!</v>
      </c>
    </row>
    <row r="174" spans="1:29" ht="15" customHeight="1" thickBot="1">
      <c r="A174" s="174">
        <f>'[1]зона-МСК'!A174</f>
        <v>20000116903</v>
      </c>
      <c r="B174" s="174" t="str">
        <f>'[1]зона-МСК'!B174</f>
        <v>Шкаф картотечный ШК-7-1 Тел.</v>
      </c>
      <c r="C174" s="200">
        <f>'[1]расчет '!BG174</f>
        <v>9871.335777777778</v>
      </c>
      <c r="D174" s="201">
        <f>'[1]расчет '!BH174</f>
        <v>9871.335777777778</v>
      </c>
      <c r="E174" s="201">
        <f>'[1]расчет '!BJ174</f>
        <v>10161.319405333335</v>
      </c>
      <c r="F174" s="213">
        <f>'[1]расчет '!BK174</f>
        <v>10739.605875555559</v>
      </c>
      <c r="G174" s="214">
        <f>'[1]расчет '!BL174</f>
        <v>12061.40352177778</v>
      </c>
      <c r="H174" s="205">
        <f>'[1]расчет '!BM174</f>
        <v>14044.099991111114</v>
      </c>
      <c r="I174" s="215">
        <f>'[1]расчет '!CO174</f>
        <v>16522.47057777778</v>
      </c>
      <c r="J174" s="216"/>
      <c r="K174" s="217"/>
      <c r="L174" s="221">
        <f>'[1]расчет '!CR174</f>
        <v>0</v>
      </c>
      <c r="M174" s="181">
        <f>'[1]расчет '!CS174</f>
        <v>0</v>
      </c>
      <c r="N174" s="227"/>
      <c r="O174" s="228"/>
      <c r="P174" s="228"/>
      <c r="Q174" s="228"/>
      <c r="R174" s="228"/>
      <c r="S174" s="228"/>
      <c r="T174" s="228"/>
      <c r="U174" s="228"/>
      <c r="V174" s="228"/>
      <c r="W174" s="250" t="e">
        <f>#REF!*1.0753</f>
        <v>#REF!</v>
      </c>
      <c r="X174" s="250" t="e">
        <f t="shared" si="10"/>
        <v>#REF!</v>
      </c>
      <c r="Y174" s="250" t="e">
        <f>(X174*#REF!/100)+X174</f>
        <v>#REF!</v>
      </c>
      <c r="Z174" s="250" t="e">
        <f t="shared" si="11"/>
        <v>#REF!</v>
      </c>
      <c r="AA174" s="250" t="e">
        <f t="shared" si="12"/>
        <v>#REF!</v>
      </c>
      <c r="AB174" s="250" t="e">
        <f t="shared" si="13"/>
        <v>#REF!</v>
      </c>
      <c r="AC174" s="250" t="e">
        <f>(AB174*#REF!/100)+AB174</f>
        <v>#REF!</v>
      </c>
    </row>
    <row r="175" spans="1:29" ht="15" customHeight="1" thickBot="1">
      <c r="A175" s="174">
        <f>'[1]зона-МСК'!A175</f>
        <v>20000116207</v>
      </c>
      <c r="B175" s="174" t="str">
        <f>'[1]зона-МСК'!B175</f>
        <v>Шкаф картотечный ШК-7-3 Тел.</v>
      </c>
      <c r="C175" s="200">
        <f>'[1]расчет '!BG175</f>
        <v>18503.999333333333</v>
      </c>
      <c r="D175" s="201">
        <f>'[1]расчет '!BH175</f>
        <v>18503.999333333333</v>
      </c>
      <c r="E175" s="201">
        <f>'[1]расчет '!BJ175</f>
        <v>19551.710344</v>
      </c>
      <c r="F175" s="213">
        <f>'[1]расчет '!BK175</f>
        <v>20664.40930666667</v>
      </c>
      <c r="G175" s="214">
        <f>'[1]расчет '!BL175</f>
        <v>23207.721221333333</v>
      </c>
      <c r="H175" s="205">
        <f>'[1]расчет '!BM175</f>
        <v>27022.689093333334</v>
      </c>
      <c r="I175" s="215">
        <f>'[1]расчет '!CO175</f>
        <v>31791.398933333334</v>
      </c>
      <c r="J175" s="216"/>
      <c r="K175" s="217"/>
      <c r="L175" s="221">
        <f>'[1]расчет '!CR175</f>
        <v>0</v>
      </c>
      <c r="M175" s="181">
        <f>'[1]расчет '!CS175</f>
        <v>0</v>
      </c>
      <c r="N175" s="227"/>
      <c r="O175" s="228"/>
      <c r="P175" s="228"/>
      <c r="Q175" s="228"/>
      <c r="R175" s="228"/>
      <c r="S175" s="228"/>
      <c r="T175" s="228"/>
      <c r="U175" s="228"/>
      <c r="V175" s="228"/>
      <c r="W175" s="250" t="e">
        <f>#REF!*1.0753</f>
        <v>#REF!</v>
      </c>
      <c r="X175" s="250" t="e">
        <f t="shared" si="10"/>
        <v>#REF!</v>
      </c>
      <c r="Y175" s="250" t="e">
        <f>(X175*#REF!/100)+X175</f>
        <v>#REF!</v>
      </c>
      <c r="Z175" s="250" t="e">
        <f t="shared" si="11"/>
        <v>#REF!</v>
      </c>
      <c r="AA175" s="250" t="e">
        <f t="shared" si="12"/>
        <v>#REF!</v>
      </c>
      <c r="AB175" s="250" t="e">
        <f t="shared" si="13"/>
        <v>#REF!</v>
      </c>
      <c r="AC175" s="250" t="e">
        <f>(AB175*#REF!/100)+AB175</f>
        <v>#REF!</v>
      </c>
    </row>
    <row r="176" spans="1:29" ht="15" customHeight="1" thickBot="1">
      <c r="A176" s="174">
        <f>'[1]зона-МСК'!A176</f>
        <v>20000116204</v>
      </c>
      <c r="B176" s="174" t="str">
        <f>'[1]зона-МСК'!B176</f>
        <v>Шкаф картотечный ШК-8 формат А4 Тел.</v>
      </c>
      <c r="C176" s="200">
        <f>'[1]расчет '!BG176</f>
        <v>23796.34766666667</v>
      </c>
      <c r="D176" s="201">
        <f>'[1]расчет '!BH176</f>
        <v>23796.347666666665</v>
      </c>
      <c r="E176" s="201">
        <f>'[1]расчет '!BJ176</f>
        <v>24087.493604</v>
      </c>
      <c r="F176" s="213">
        <f>'[1]расчет '!BK176</f>
        <v>25458.326573333332</v>
      </c>
      <c r="G176" s="214">
        <f>'[1]расчет '!BL176</f>
        <v>28591.659074666662</v>
      </c>
      <c r="H176" s="205">
        <f>'[1]расчет '!BM176</f>
        <v>33291.65782666666</v>
      </c>
      <c r="I176" s="215">
        <f>'[1]расчет '!CO176</f>
        <v>39166.656266666665</v>
      </c>
      <c r="J176" s="216"/>
      <c r="K176" s="217"/>
      <c r="L176" s="221">
        <f>'[1]расчет '!CR176</f>
        <v>0</v>
      </c>
      <c r="M176" s="181">
        <f>'[1]расчет '!CS176</f>
        <v>0</v>
      </c>
      <c r="N176" s="227"/>
      <c r="O176" s="228"/>
      <c r="P176" s="228"/>
      <c r="Q176" s="228"/>
      <c r="R176" s="228"/>
      <c r="S176" s="228"/>
      <c r="T176" s="228"/>
      <c r="U176" s="228"/>
      <c r="V176" s="228"/>
      <c r="W176" s="250" t="e">
        <f>#REF!*1.0753</f>
        <v>#REF!</v>
      </c>
      <c r="X176" s="250" t="e">
        <f t="shared" si="10"/>
        <v>#REF!</v>
      </c>
      <c r="Y176" s="250" t="e">
        <f>(X176*#REF!/100)+X176</f>
        <v>#REF!</v>
      </c>
      <c r="Z176" s="250" t="e">
        <f t="shared" si="11"/>
        <v>#REF!</v>
      </c>
      <c r="AA176" s="250" t="e">
        <f t="shared" si="12"/>
        <v>#REF!</v>
      </c>
      <c r="AB176" s="250" t="e">
        <f t="shared" si="13"/>
        <v>#REF!</v>
      </c>
      <c r="AC176" s="250" t="e">
        <f>(AB176*#REF!/100)+AB176</f>
        <v>#REF!</v>
      </c>
    </row>
    <row r="177" spans="1:29" ht="15" customHeight="1" thickBot="1">
      <c r="A177" s="174">
        <f>'[1]зона-МСК'!A177</f>
        <v>20000117579</v>
      </c>
      <c r="B177" s="174" t="str">
        <f>'[1]зона-МСК'!B177</f>
        <v>Шкаф картотечный ШК-8 формат А5 Тел.</v>
      </c>
      <c r="C177" s="200">
        <f>'[1]расчет '!BG177</f>
        <v>16387.703333333335</v>
      </c>
      <c r="D177" s="201">
        <f>'[1]расчет '!BH177</f>
        <v>16387.703333333335</v>
      </c>
      <c r="E177" s="201">
        <f>'[1]расчет '!BJ177</f>
        <v>17469.275080000003</v>
      </c>
      <c r="F177" s="213">
        <f>'[1]расчет '!BK177</f>
        <v>18463.461466666668</v>
      </c>
      <c r="G177" s="214">
        <f>'[1]расчет '!BL177</f>
        <v>20735.887493333335</v>
      </c>
      <c r="H177" s="205">
        <f>'[1]расчет '!BM177</f>
        <v>24144.526533333337</v>
      </c>
      <c r="I177" s="215">
        <f>'[1]расчет '!CO177</f>
        <v>28405.325333333338</v>
      </c>
      <c r="J177" s="216"/>
      <c r="K177" s="217"/>
      <c r="L177" s="221">
        <f>'[1]расчет '!CR177</f>
        <v>0</v>
      </c>
      <c r="M177" s="181">
        <f>'[1]расчет '!CS177</f>
        <v>0</v>
      </c>
      <c r="N177" s="227"/>
      <c r="O177" s="228"/>
      <c r="P177" s="228"/>
      <c r="Q177" s="228"/>
      <c r="R177" s="228"/>
      <c r="S177" s="228"/>
      <c r="T177" s="228"/>
      <c r="U177" s="228"/>
      <c r="V177" s="228"/>
      <c r="W177" s="250" t="e">
        <f>#REF!*1.0753</f>
        <v>#REF!</v>
      </c>
      <c r="X177" s="250" t="e">
        <f t="shared" si="10"/>
        <v>#REF!</v>
      </c>
      <c r="Y177" s="250" t="e">
        <f>(X177*#REF!/100)+X177</f>
        <v>#REF!</v>
      </c>
      <c r="Z177" s="250" t="e">
        <f t="shared" si="11"/>
        <v>#REF!</v>
      </c>
      <c r="AA177" s="250" t="e">
        <f t="shared" si="12"/>
        <v>#REF!</v>
      </c>
      <c r="AB177" s="250" t="e">
        <f t="shared" si="13"/>
        <v>#REF!</v>
      </c>
      <c r="AC177" s="250" t="e">
        <f>(AB177*#REF!/100)+AB177</f>
        <v>#REF!</v>
      </c>
    </row>
    <row r="178" spans="1:29" ht="15" customHeight="1" thickBot="1">
      <c r="A178" s="174">
        <f>'[1]зона-МСК'!A178</f>
        <v>20000117580</v>
      </c>
      <c r="B178" s="174" t="str">
        <f>'[1]зона-МСК'!B178</f>
        <v>Шкаф картотечный ШК-8 формат А6 Тел.</v>
      </c>
      <c r="C178" s="200">
        <f>'[1]расчет '!BG178</f>
        <v>17158.655333333332</v>
      </c>
      <c r="D178" s="201">
        <f>'[1]расчет '!BH178</f>
        <v>17158.655333333332</v>
      </c>
      <c r="E178" s="201">
        <f>'[1]расчет '!BJ178</f>
        <v>18227.891848</v>
      </c>
      <c r="F178" s="213">
        <f>'[1]расчет '!BK178</f>
        <v>19265.251546666666</v>
      </c>
      <c r="G178" s="214">
        <f>'[1]расчет '!BL178</f>
        <v>21636.359429333334</v>
      </c>
      <c r="H178" s="205">
        <f>'[1]расчет '!BM178</f>
        <v>25193.021253333332</v>
      </c>
      <c r="I178" s="215">
        <f>'[1]расчет '!CO178</f>
        <v>29638.848533333334</v>
      </c>
      <c r="J178" s="216"/>
      <c r="K178" s="217"/>
      <c r="L178" s="221">
        <f>'[1]расчет '!CR178</f>
        <v>0</v>
      </c>
      <c r="M178" s="181">
        <f>'[1]расчет '!CS178</f>
        <v>0</v>
      </c>
      <c r="N178" s="227"/>
      <c r="O178" s="228"/>
      <c r="P178" s="228"/>
      <c r="Q178" s="228"/>
      <c r="R178" s="228"/>
      <c r="S178" s="228"/>
      <c r="T178" s="228"/>
      <c r="U178" s="228"/>
      <c r="V178" s="228"/>
      <c r="W178" s="250" t="e">
        <f>#REF!*1.0753</f>
        <v>#REF!</v>
      </c>
      <c r="X178" s="250" t="e">
        <f t="shared" si="10"/>
        <v>#REF!</v>
      </c>
      <c r="Y178" s="250" t="e">
        <f>(X178*#REF!/100)+X178</f>
        <v>#REF!</v>
      </c>
      <c r="Z178" s="250" t="e">
        <f t="shared" si="11"/>
        <v>#REF!</v>
      </c>
      <c r="AA178" s="250" t="e">
        <f t="shared" si="12"/>
        <v>#REF!</v>
      </c>
      <c r="AB178" s="250" t="e">
        <f t="shared" si="13"/>
        <v>#REF!</v>
      </c>
      <c r="AC178" s="250" t="e">
        <f>(AB178*#REF!/100)+AB178</f>
        <v>#REF!</v>
      </c>
    </row>
    <row r="179" spans="1:29" ht="15" customHeight="1" thickBot="1">
      <c r="A179" s="174">
        <f>'[1]зона-МСК'!A179</f>
        <v>20000118418</v>
      </c>
      <c r="B179" s="174" t="str">
        <f>'[1]зона-МСК'!B179</f>
        <v>Шкаф картотечный ШК-9 формат А5 Тел.</v>
      </c>
      <c r="C179" s="200">
        <f>'[1]расчет '!BG179</f>
        <v>18303.071333333333</v>
      </c>
      <c r="D179" s="201">
        <f>'[1]расчет '!BH179</f>
        <v>18303.071333333333</v>
      </c>
      <c r="E179" s="201">
        <f>'[1]расчет '!BJ179</f>
        <v>19353.997192000003</v>
      </c>
      <c r="F179" s="213">
        <f>'[1]расчет '!BK179</f>
        <v>20455.444186666668</v>
      </c>
      <c r="G179" s="214">
        <f>'[1]расчет '!BL179</f>
        <v>22973.037317333336</v>
      </c>
      <c r="H179" s="205">
        <f>'[1]расчет '!BM179</f>
        <v>26749.427013333334</v>
      </c>
      <c r="I179" s="215">
        <f>'[1]расчет '!CO179</f>
        <v>31469.914133333335</v>
      </c>
      <c r="J179" s="216"/>
      <c r="K179" s="217"/>
      <c r="L179" s="221">
        <f>'[1]расчет '!CR179</f>
        <v>22990</v>
      </c>
      <c r="M179" s="181">
        <f>'[1]расчет '!CS179</f>
        <v>22990</v>
      </c>
      <c r="N179" s="227"/>
      <c r="O179" s="228"/>
      <c r="P179" s="228"/>
      <c r="Q179" s="228"/>
      <c r="R179" s="228"/>
      <c r="S179" s="228"/>
      <c r="T179" s="228"/>
      <c r="U179" s="228"/>
      <c r="V179" s="228"/>
      <c r="W179" s="250" t="e">
        <f>#REF!*1.0753</f>
        <v>#REF!</v>
      </c>
      <c r="X179" s="250" t="e">
        <f t="shared" si="10"/>
        <v>#REF!</v>
      </c>
      <c r="Y179" s="250" t="e">
        <f>(X179*#REF!/100)+X179</f>
        <v>#REF!</v>
      </c>
      <c r="Z179" s="250" t="e">
        <f t="shared" si="11"/>
        <v>#REF!</v>
      </c>
      <c r="AA179" s="250" t="e">
        <f t="shared" si="12"/>
        <v>#REF!</v>
      </c>
      <c r="AB179" s="250" t="e">
        <f t="shared" si="13"/>
        <v>#REF!</v>
      </c>
      <c r="AC179" s="250" t="e">
        <f>(AB179*#REF!/100)+AB179</f>
        <v>#REF!</v>
      </c>
    </row>
    <row r="180" spans="1:29" ht="15" customHeight="1" thickBot="1">
      <c r="A180" s="174">
        <f>'[1]зона-МСК'!A180</f>
        <v>20000116662</v>
      </c>
      <c r="B180" s="174" t="str">
        <f>'[1]зона-МСК'!B180</f>
        <v>Шкаф картотечный ШК-9 формат А6</v>
      </c>
      <c r="C180" s="200">
        <f>'[1]расчет '!BG180</f>
        <v>19169.027333333335</v>
      </c>
      <c r="D180" s="201">
        <f>'[1]расчет '!BH180</f>
        <v>19169.027333333335</v>
      </c>
      <c r="E180" s="201">
        <f>'[1]расчет '!BJ180</f>
        <v>20206.097896000007</v>
      </c>
      <c r="F180" s="213">
        <f>'[1]расчет '!BK180</f>
        <v>21356.038426666673</v>
      </c>
      <c r="G180" s="214">
        <f>'[1]расчет '!BL180</f>
        <v>23984.47392533334</v>
      </c>
      <c r="H180" s="205">
        <f>'[1]расчет '!BM180</f>
        <v>27927.127173333338</v>
      </c>
      <c r="I180" s="215">
        <f>'[1]расчет '!CO180</f>
        <v>32855.44373333334</v>
      </c>
      <c r="J180" s="216"/>
      <c r="K180" s="217"/>
      <c r="L180" s="221">
        <f>'[1]расчет '!CR180</f>
        <v>0</v>
      </c>
      <c r="M180" s="181">
        <f>'[1]расчет '!CS180</f>
        <v>0</v>
      </c>
      <c r="N180" s="227"/>
      <c r="O180" s="228"/>
      <c r="P180" s="228"/>
      <c r="Q180" s="228"/>
      <c r="R180" s="228"/>
      <c r="S180" s="228"/>
      <c r="T180" s="228"/>
      <c r="U180" s="228"/>
      <c r="V180" s="228"/>
      <c r="W180" s="250" t="e">
        <f>#REF!*1.0753</f>
        <v>#REF!</v>
      </c>
      <c r="X180" s="250" t="e">
        <f t="shared" si="10"/>
        <v>#REF!</v>
      </c>
      <c r="Y180" s="250" t="e">
        <f>(X180*#REF!/100)+X180</f>
        <v>#REF!</v>
      </c>
      <c r="Z180" s="250" t="e">
        <f t="shared" si="11"/>
        <v>#REF!</v>
      </c>
      <c r="AA180" s="250" t="e">
        <f t="shared" si="12"/>
        <v>#REF!</v>
      </c>
      <c r="AB180" s="250" t="e">
        <f t="shared" si="13"/>
        <v>#REF!</v>
      </c>
      <c r="AC180" s="250" t="e">
        <f>(AB180*#REF!/100)+AB180</f>
        <v>#REF!</v>
      </c>
    </row>
    <row r="181" spans="1:29" s="210" customFormat="1" ht="15" customHeight="1" thickBot="1">
      <c r="A181" s="199" t="str">
        <f>'[1]зона-МСК'!A182</f>
        <v>Скамейки гардеробные (ЛДСП)</v>
      </c>
      <c r="B181" s="199"/>
      <c r="C181" s="200" t="e">
        <f>'[1]расчет '!BG182</f>
        <v>#REF!</v>
      </c>
      <c r="D181" s="201" t="e">
        <f>'[1]расчет '!BH182</f>
        <v>#REF!</v>
      </c>
      <c r="E181" s="201">
        <f>'[1]расчет '!BJ182</f>
        <v>0</v>
      </c>
      <c r="F181" s="213">
        <f>'[1]расчет '!BK182</f>
        <v>0</v>
      </c>
      <c r="G181" s="214">
        <f>'[1]расчет '!BL182</f>
        <v>0</v>
      </c>
      <c r="H181" s="205" t="e">
        <f>'[1]расчет '!BM182</f>
        <v>#REF!</v>
      </c>
      <c r="I181" s="215" t="e">
        <f>'[1]расчет '!CO182</f>
        <v>#REF!</v>
      </c>
      <c r="J181" s="216"/>
      <c r="K181" s="217"/>
      <c r="L181" s="221">
        <f>'[1]расчет '!CR182</f>
        <v>0</v>
      </c>
      <c r="M181" s="181">
        <f>'[1]расчет '!CS182</f>
        <v>0</v>
      </c>
      <c r="N181" s="219"/>
      <c r="O181" s="219"/>
      <c r="P181" s="219"/>
      <c r="Q181" s="219"/>
      <c r="R181" s="219"/>
      <c r="S181" s="219"/>
      <c r="T181" s="219"/>
      <c r="U181" s="219"/>
      <c r="V181" s="219"/>
      <c r="W181" s="251" t="e">
        <f>#REF!*1.0753</f>
        <v>#REF!</v>
      </c>
      <c r="X181" s="251" t="e">
        <f t="shared" si="10"/>
        <v>#REF!</v>
      </c>
      <c r="Y181" s="251" t="e">
        <f>(X181*#REF!/100)+X181</f>
        <v>#REF!</v>
      </c>
      <c r="Z181" s="251" t="e">
        <f t="shared" si="11"/>
        <v>#REF!</v>
      </c>
      <c r="AA181" s="251" t="e">
        <f t="shared" si="12"/>
        <v>#REF!</v>
      </c>
      <c r="AB181" s="251" t="e">
        <f t="shared" si="13"/>
        <v>#REF!</v>
      </c>
      <c r="AC181" s="251" t="e">
        <f>(AB181*#REF!/100)+AB181</f>
        <v>#REF!</v>
      </c>
    </row>
    <row r="182" spans="1:29" ht="15" customHeight="1" thickBot="1">
      <c r="A182" s="174">
        <f>'[1]зона-МСК'!A183</f>
        <v>20000119651</v>
      </c>
      <c r="B182" s="174" t="str">
        <f>'[1]зона-МСК'!B183</f>
        <v>Скамья гардеробная  600мм ЛДСП</v>
      </c>
      <c r="C182" s="200">
        <f>'[1]расчет '!BG183</f>
        <v>2200.122666666667</v>
      </c>
      <c r="D182" s="201">
        <f>'[1]расчет '!BH183</f>
        <v>2200.122666666667</v>
      </c>
      <c r="E182" s="201">
        <f>'[1]расчет '!BJ183</f>
        <v>2272.4227040000005</v>
      </c>
      <c r="F182" s="213">
        <f>'[1]расчет '!BK183</f>
        <v>2401.747573333334</v>
      </c>
      <c r="G182" s="214">
        <f>'[1]расчет '!BL183</f>
        <v>2697.347274666667</v>
      </c>
      <c r="H182" s="205">
        <f>'[1]расчет '!BM183</f>
        <v>3140.7468266666674</v>
      </c>
      <c r="I182" s="215">
        <f>'[1]расчет '!CO183</f>
        <v>3694.9962666666675</v>
      </c>
      <c r="J182" s="216"/>
      <c r="K182" s="217"/>
      <c r="L182" s="221">
        <f>'[1]расчет '!CR183</f>
        <v>0</v>
      </c>
      <c r="M182" s="181">
        <f>'[1]расчет '!CS183</f>
        <v>0</v>
      </c>
      <c r="N182" s="227"/>
      <c r="O182" s="228"/>
      <c r="P182" s="228"/>
      <c r="Q182" s="228"/>
      <c r="R182" s="228"/>
      <c r="S182" s="228"/>
      <c r="T182" s="228"/>
      <c r="U182" s="228"/>
      <c r="V182" s="228"/>
      <c r="W182" s="250" t="e">
        <f>#REF!*1.0753</f>
        <v>#REF!</v>
      </c>
      <c r="X182" s="250" t="e">
        <f t="shared" si="10"/>
        <v>#REF!</v>
      </c>
      <c r="Y182" s="250" t="e">
        <f>(X182*#REF!/100)+X182</f>
        <v>#REF!</v>
      </c>
      <c r="Z182" s="250" t="e">
        <f t="shared" si="11"/>
        <v>#REF!</v>
      </c>
      <c r="AA182" s="250" t="e">
        <f t="shared" si="12"/>
        <v>#REF!</v>
      </c>
      <c r="AB182" s="250" t="e">
        <f t="shared" si="13"/>
        <v>#REF!</v>
      </c>
      <c r="AC182" s="250" t="e">
        <f>(AB182*#REF!/100)+AB182</f>
        <v>#REF!</v>
      </c>
    </row>
    <row r="183" spans="1:29" ht="15" customHeight="1" thickBot="1">
      <c r="A183" s="174">
        <f>'[1]зона-МСК'!A184</f>
        <v>20000119650</v>
      </c>
      <c r="B183" s="174" t="str">
        <f>'[1]зона-МСК'!B184</f>
        <v>Скамья гардеробная 1000мм ЛДСП красный</v>
      </c>
      <c r="C183" s="200">
        <f>'[1]расчет '!BG184</f>
        <v>2910.0939444444443</v>
      </c>
      <c r="D183" s="201">
        <f>'[1]расчет '!BH184</f>
        <v>2910.0939444444443</v>
      </c>
      <c r="E183" s="201">
        <f>'[1]расчет '!BJ184</f>
        <v>2975.5136913333336</v>
      </c>
      <c r="F183" s="213">
        <f>'[1]расчет '!BK184</f>
        <v>3144.851868888889</v>
      </c>
      <c r="G183" s="214">
        <f>'[1]расчет '!BL184</f>
        <v>3531.9105604444444</v>
      </c>
      <c r="H183" s="205">
        <f>'[1]расчет '!BM184</f>
        <v>4112.498597777778</v>
      </c>
      <c r="I183" s="215">
        <f>'[1]расчет '!CO184</f>
        <v>4838.2336444444445</v>
      </c>
      <c r="J183" s="216"/>
      <c r="K183" s="217"/>
      <c r="L183" s="221">
        <f>'[1]расчет '!CR184</f>
        <v>0</v>
      </c>
      <c r="M183" s="181">
        <f>'[1]расчет '!CS184</f>
        <v>0</v>
      </c>
      <c r="N183" s="227"/>
      <c r="O183" s="228"/>
      <c r="P183" s="228"/>
      <c r="Q183" s="228"/>
      <c r="R183" s="228"/>
      <c r="S183" s="228"/>
      <c r="T183" s="228"/>
      <c r="U183" s="228"/>
      <c r="V183" s="228"/>
      <c r="W183" s="250" t="e">
        <f>#REF!*1.0753</f>
        <v>#REF!</v>
      </c>
      <c r="X183" s="250" t="e">
        <f t="shared" si="10"/>
        <v>#REF!</v>
      </c>
      <c r="Y183" s="250" t="e">
        <f>(X183*#REF!/100)+X183</f>
        <v>#REF!</v>
      </c>
      <c r="Z183" s="250" t="e">
        <f t="shared" si="11"/>
        <v>#REF!</v>
      </c>
      <c r="AA183" s="250" t="e">
        <f t="shared" si="12"/>
        <v>#REF!</v>
      </c>
      <c r="AB183" s="250" t="e">
        <f t="shared" si="13"/>
        <v>#REF!</v>
      </c>
      <c r="AC183" s="250" t="e">
        <f>(AB183*#REF!/100)+AB183</f>
        <v>#REF!</v>
      </c>
    </row>
    <row r="184" spans="1:29" ht="15" customHeight="1" thickBot="1">
      <c r="A184" s="174">
        <f>'[1]зона-МСК'!A185</f>
        <v>20000115179</v>
      </c>
      <c r="B184" s="174" t="str">
        <f>'[1]зона-МСК'!B185</f>
        <v>Скамья гардеробная 1000мм ЛДСП синий</v>
      </c>
      <c r="C184" s="200">
        <f>'[1]расчет '!BG185</f>
        <v>2910.0939444444443</v>
      </c>
      <c r="D184" s="201">
        <f>'[1]расчет '!BH185</f>
        <v>2910.0939444444443</v>
      </c>
      <c r="E184" s="201">
        <f>'[1]расчет '!BJ185</f>
        <v>2975.5136913333336</v>
      </c>
      <c r="F184" s="213">
        <f>'[1]расчет '!BK185</f>
        <v>3144.851868888889</v>
      </c>
      <c r="G184" s="214">
        <f>'[1]расчет '!BL185</f>
        <v>3531.9105604444444</v>
      </c>
      <c r="H184" s="205">
        <f>'[1]расчет '!BM185</f>
        <v>4112.498597777778</v>
      </c>
      <c r="I184" s="215">
        <f>'[1]расчет '!CO185</f>
        <v>4838.2336444444445</v>
      </c>
      <c r="J184" s="216"/>
      <c r="K184" s="217"/>
      <c r="L184" s="221">
        <f>'[1]расчет '!CR185</f>
        <v>0</v>
      </c>
      <c r="M184" s="181">
        <f>'[1]расчет '!CS185</f>
        <v>0</v>
      </c>
      <c r="N184" s="227"/>
      <c r="O184" s="228"/>
      <c r="P184" s="228"/>
      <c r="Q184" s="228"/>
      <c r="R184" s="228"/>
      <c r="S184" s="228"/>
      <c r="T184" s="228"/>
      <c r="U184" s="228"/>
      <c r="V184" s="228"/>
      <c r="W184" s="250" t="e">
        <f>#REF!*1.0753</f>
        <v>#REF!</v>
      </c>
      <c r="X184" s="250" t="e">
        <f t="shared" si="10"/>
        <v>#REF!</v>
      </c>
      <c r="Y184" s="250" t="e">
        <f>(X184*#REF!/100)+X184</f>
        <v>#REF!</v>
      </c>
      <c r="Z184" s="250" t="e">
        <f t="shared" si="11"/>
        <v>#REF!</v>
      </c>
      <c r="AA184" s="250" t="e">
        <f t="shared" si="12"/>
        <v>#REF!</v>
      </c>
      <c r="AB184" s="250" t="e">
        <f t="shared" si="13"/>
        <v>#REF!</v>
      </c>
      <c r="AC184" s="250" t="e">
        <f>(AB184*#REF!/100)+AB184</f>
        <v>#REF!</v>
      </c>
    </row>
    <row r="185" spans="1:29" ht="15" customHeight="1" thickBot="1">
      <c r="A185" s="174">
        <f>'[1]зона-МСК'!A186</f>
        <v>20000119745</v>
      </c>
      <c r="B185" s="174" t="str">
        <f>'[1]зона-МСК'!B186</f>
        <v>Скамья гардеробная 1500мм ЛДСП синий</v>
      </c>
      <c r="C185" s="200">
        <f>'[1]расчет '!BG186</f>
        <v>3732.369944444444</v>
      </c>
      <c r="D185" s="201">
        <f>'[1]расчет '!BH186</f>
        <v>3732.369944444444</v>
      </c>
      <c r="E185" s="201">
        <f>'[1]расчет '!BJ186</f>
        <v>3784.6332753333327</v>
      </c>
      <c r="F185" s="213">
        <f>'[1]расчет '!BK186</f>
        <v>4000.0189088888883</v>
      </c>
      <c r="G185" s="214">
        <f>'[1]расчет '!BL186</f>
        <v>4492.328928444444</v>
      </c>
      <c r="H185" s="205">
        <f>'[1]расчет '!BM186</f>
        <v>5230.793957777777</v>
      </c>
      <c r="I185" s="215">
        <f>'[1]расчет '!CO186</f>
        <v>6153.8752444444435</v>
      </c>
      <c r="J185" s="216"/>
      <c r="K185" s="217"/>
      <c r="L185" s="221">
        <f>'[1]расчет '!CR186</f>
        <v>0</v>
      </c>
      <c r="M185" s="181">
        <f>'[1]расчет '!CS186</f>
        <v>0</v>
      </c>
      <c r="N185" s="227"/>
      <c r="O185" s="228"/>
      <c r="P185" s="228"/>
      <c r="Q185" s="228"/>
      <c r="R185" s="228"/>
      <c r="S185" s="228"/>
      <c r="T185" s="228"/>
      <c r="U185" s="228"/>
      <c r="V185" s="228"/>
      <c r="W185" s="250" t="e">
        <f>#REF!*1.0753</f>
        <v>#REF!</v>
      </c>
      <c r="X185" s="250" t="e">
        <f t="shared" si="10"/>
        <v>#REF!</v>
      </c>
      <c r="Y185" s="250" t="e">
        <f>(X185*#REF!/100)+X185</f>
        <v>#REF!</v>
      </c>
      <c r="Z185" s="250" t="e">
        <f t="shared" si="11"/>
        <v>#REF!</v>
      </c>
      <c r="AA185" s="250" t="e">
        <f t="shared" si="12"/>
        <v>#REF!</v>
      </c>
      <c r="AB185" s="250" t="e">
        <f t="shared" si="13"/>
        <v>#REF!</v>
      </c>
      <c r="AC185" s="250" t="e">
        <f>(AB185*#REF!/100)+AB185</f>
        <v>#REF!</v>
      </c>
    </row>
    <row r="186" spans="1:29" s="219" customFormat="1" ht="15" customHeight="1" thickBot="1">
      <c r="A186" s="174">
        <f>'[1]зона-МСК'!A187</f>
        <v>20000120398</v>
      </c>
      <c r="B186" s="174" t="str">
        <f>'[1]зона-МСК'!B187</f>
        <v>Скамья гардеробная со спинкой 1000мм ЛДСП красный</v>
      </c>
      <c r="C186" s="200">
        <f>'[1]расчет '!BG187</f>
        <v>4441.997833333334</v>
      </c>
      <c r="D186" s="201">
        <f>'[1]расчет '!BH187</f>
        <v>4441.997833333334</v>
      </c>
      <c r="E186" s="201">
        <f>'[1]расчет '!BJ187</f>
        <v>4706.869618000001</v>
      </c>
      <c r="F186" s="213">
        <f>'[1]расчет '!BK187</f>
        <v>4974.740246666668</v>
      </c>
      <c r="G186" s="214">
        <f>'[1]расчет '!BL187</f>
        <v>5587.0159693333335</v>
      </c>
      <c r="H186" s="205">
        <f>'[1]расчет '!BM187</f>
        <v>6505.429553333334</v>
      </c>
      <c r="I186" s="215">
        <f>'[1]расчет '!CO187</f>
        <v>7653.446533333335</v>
      </c>
      <c r="J186" s="216"/>
      <c r="K186" s="217"/>
      <c r="L186" s="221">
        <f>'[1]расчет '!CR187</f>
        <v>0</v>
      </c>
      <c r="M186" s="181">
        <f>'[1]расчет '!CS187</f>
        <v>0</v>
      </c>
      <c r="N186" s="227"/>
      <c r="O186" s="228"/>
      <c r="P186" s="228"/>
      <c r="Q186" s="228"/>
      <c r="R186" s="228"/>
      <c r="S186" s="228"/>
      <c r="T186" s="228"/>
      <c r="U186" s="228"/>
      <c r="V186" s="228"/>
      <c r="W186" s="250" t="e">
        <f>#REF!*1.0753</f>
        <v>#REF!</v>
      </c>
      <c r="X186" s="250" t="e">
        <f t="shared" si="10"/>
        <v>#REF!</v>
      </c>
      <c r="Y186" s="250" t="e">
        <f>(X186*#REF!/100)+X186</f>
        <v>#REF!</v>
      </c>
      <c r="Z186" s="250" t="e">
        <f t="shared" si="11"/>
        <v>#REF!</v>
      </c>
      <c r="AA186" s="250" t="e">
        <f t="shared" si="12"/>
        <v>#REF!</v>
      </c>
      <c r="AB186" s="250" t="e">
        <f t="shared" si="13"/>
        <v>#REF!</v>
      </c>
      <c r="AC186" s="250" t="e">
        <f>(AB186*#REF!/100)+AB186</f>
        <v>#REF!</v>
      </c>
    </row>
    <row r="187" spans="1:29" ht="15" customHeight="1" thickBot="1">
      <c r="A187" s="174">
        <f>'[1]зона-МСК'!A188</f>
        <v>20000119885</v>
      </c>
      <c r="B187" s="174" t="str">
        <f>'[1]зона-МСК'!B188</f>
        <v>Скамья гардеробная со спинкой 1500мм ЛДСП синий</v>
      </c>
      <c r="C187" s="200">
        <f>'[1]расчет '!BG188</f>
        <v>6242.619777777777</v>
      </c>
      <c r="D187" s="201">
        <f>'[1]расчет '!BH188</f>
        <v>6242.619777777777</v>
      </c>
      <c r="E187" s="201">
        <f>'[1]расчет '!BJ188</f>
        <v>6590.662861333333</v>
      </c>
      <c r="F187" s="213">
        <f>'[1]расчет '!BK188</f>
        <v>6965.741235555555</v>
      </c>
      <c r="G187" s="214">
        <f>'[1]расчет '!BL188</f>
        <v>7823.063233777777</v>
      </c>
      <c r="H187" s="205">
        <f>'[1]расчет '!BM188</f>
        <v>9109.04623111111</v>
      </c>
      <c r="I187" s="215">
        <f>'[1]расчет '!CO188</f>
        <v>10716.524977777777</v>
      </c>
      <c r="J187" s="216"/>
      <c r="K187" s="217"/>
      <c r="L187" s="221">
        <f>'[1]расчет '!CR188</f>
        <v>0</v>
      </c>
      <c r="M187" s="181">
        <f>'[1]расчет '!CS188</f>
        <v>0</v>
      </c>
      <c r="N187" s="227"/>
      <c r="O187" s="228"/>
      <c r="P187" s="228"/>
      <c r="Q187" s="228"/>
      <c r="R187" s="228"/>
      <c r="S187" s="228"/>
      <c r="T187" s="228"/>
      <c r="U187" s="228"/>
      <c r="V187" s="228"/>
      <c r="W187" s="250" t="e">
        <f>#REF!*1.0753</f>
        <v>#REF!</v>
      </c>
      <c r="X187" s="250" t="e">
        <f t="shared" si="10"/>
        <v>#REF!</v>
      </c>
      <c r="Y187" s="250" t="e">
        <f>(X187*#REF!/100)+X187</f>
        <v>#REF!</v>
      </c>
      <c r="Z187" s="250" t="e">
        <f t="shared" si="11"/>
        <v>#REF!</v>
      </c>
      <c r="AA187" s="250" t="e">
        <f t="shared" si="12"/>
        <v>#REF!</v>
      </c>
      <c r="AB187" s="250" t="e">
        <f t="shared" si="13"/>
        <v>#REF!</v>
      </c>
      <c r="AC187" s="250" t="e">
        <f>(AB187*#REF!/100)+AB187</f>
        <v>#REF!</v>
      </c>
    </row>
    <row r="188" spans="1:29" s="210" customFormat="1" ht="15" customHeight="1" thickBot="1">
      <c r="A188" s="199" t="str">
        <f>'[1]зона-МСК'!A189</f>
        <v>Скамейки гардеробные (ЛИПА)</v>
      </c>
      <c r="B188" s="199"/>
      <c r="C188" s="200" t="e">
        <f>'[1]расчет '!BG189</f>
        <v>#REF!</v>
      </c>
      <c r="D188" s="201" t="e">
        <f>'[1]расчет '!BH189</f>
        <v>#REF!</v>
      </c>
      <c r="E188" s="201">
        <f>'[1]расчет '!BJ189</f>
        <v>0</v>
      </c>
      <c r="F188" s="213">
        <f>'[1]расчет '!BK189</f>
        <v>0</v>
      </c>
      <c r="G188" s="214">
        <f>'[1]расчет '!BL189</f>
        <v>0</v>
      </c>
      <c r="H188" s="205" t="e">
        <f>'[1]расчет '!BM189</f>
        <v>#REF!</v>
      </c>
      <c r="I188" s="215" t="e">
        <f>'[1]расчет '!CO189</f>
        <v>#REF!</v>
      </c>
      <c r="J188" s="216"/>
      <c r="K188" s="217"/>
      <c r="L188" s="221">
        <f>'[1]расчет '!CR189</f>
        <v>0</v>
      </c>
      <c r="M188" s="181">
        <f>'[1]расчет '!CS189</f>
        <v>0</v>
      </c>
      <c r="N188" s="219"/>
      <c r="O188" s="219"/>
      <c r="P188" s="219"/>
      <c r="Q188" s="219"/>
      <c r="R188" s="219"/>
      <c r="S188" s="219"/>
      <c r="T188" s="219"/>
      <c r="U188" s="219"/>
      <c r="V188" s="219"/>
      <c r="W188" s="251" t="e">
        <f>#REF!*1.0753</f>
        <v>#REF!</v>
      </c>
      <c r="X188" s="251" t="e">
        <f t="shared" si="10"/>
        <v>#REF!</v>
      </c>
      <c r="Y188" s="251" t="e">
        <f>(X188*#REF!/100)+X188</f>
        <v>#REF!</v>
      </c>
      <c r="Z188" s="251" t="e">
        <f t="shared" si="11"/>
        <v>#REF!</v>
      </c>
      <c r="AA188" s="251" t="e">
        <f t="shared" si="12"/>
        <v>#REF!</v>
      </c>
      <c r="AB188" s="251" t="e">
        <f t="shared" si="13"/>
        <v>#REF!</v>
      </c>
      <c r="AC188" s="251" t="e">
        <f>(AB188*#REF!/100)+AB188</f>
        <v>#REF!</v>
      </c>
    </row>
    <row r="189" spans="1:29" s="219" customFormat="1" ht="15" customHeight="1" thickBot="1">
      <c r="A189" s="174">
        <f>'[1]зона-МСК'!A190</f>
        <v>20000112888</v>
      </c>
      <c r="B189" s="174" t="str">
        <f>'[1]зона-МСК'!B190</f>
        <v>Скамья (1500х380х1680)одност. для спорт.раздевалок</v>
      </c>
      <c r="C189" s="200">
        <f>'[1]расчет '!BG190</f>
        <v>8560.935777777777</v>
      </c>
      <c r="D189" s="201">
        <f>'[1]расчет '!BH190</f>
        <v>8560.935777777777</v>
      </c>
      <c r="E189" s="201">
        <f>'[1]расчет '!BJ190</f>
        <v>8871.885805333333</v>
      </c>
      <c r="F189" s="213">
        <f>'[1]расчет '!BK190</f>
        <v>9376.789875555556</v>
      </c>
      <c r="G189" s="214">
        <f>'[1]расчет '!BL190</f>
        <v>10530.856321777777</v>
      </c>
      <c r="H189" s="205">
        <f>'[1]расчет '!BM190</f>
        <v>12261.955991111112</v>
      </c>
      <c r="I189" s="215">
        <f>'[1]расчет '!CO190</f>
        <v>14425.830577777779</v>
      </c>
      <c r="J189" s="216"/>
      <c r="K189" s="217"/>
      <c r="L189" s="221">
        <f>'[1]расчет '!CR190</f>
        <v>0</v>
      </c>
      <c r="M189" s="181">
        <f>'[1]расчет '!CS190</f>
        <v>0</v>
      </c>
      <c r="N189" s="227"/>
      <c r="O189" s="228"/>
      <c r="P189" s="228"/>
      <c r="Q189" s="228"/>
      <c r="R189" s="228"/>
      <c r="S189" s="228"/>
      <c r="T189" s="228"/>
      <c r="U189" s="228"/>
      <c r="V189" s="228"/>
      <c r="W189" s="250" t="e">
        <f>#REF!*1.0753</f>
        <v>#REF!</v>
      </c>
      <c r="X189" s="250" t="e">
        <f t="shared" si="10"/>
        <v>#REF!</v>
      </c>
      <c r="Y189" s="250" t="e">
        <f>(X189*#REF!/100)+X189</f>
        <v>#REF!</v>
      </c>
      <c r="Z189" s="250" t="e">
        <f t="shared" si="11"/>
        <v>#REF!</v>
      </c>
      <c r="AA189" s="250" t="e">
        <f t="shared" si="12"/>
        <v>#REF!</v>
      </c>
      <c r="AB189" s="250" t="e">
        <f t="shared" si="13"/>
        <v>#REF!</v>
      </c>
      <c r="AC189" s="250" t="e">
        <f>(AB189*#REF!/100)+AB189</f>
        <v>#REF!</v>
      </c>
    </row>
    <row r="190" spans="1:29" ht="15" customHeight="1" thickBot="1">
      <c r="A190" s="174">
        <f>'[1]зона-МСК'!A191</f>
        <v>20000113802</v>
      </c>
      <c r="B190" s="174" t="str">
        <f>'[1]зона-МСК'!B191</f>
        <v>Скамья (1500х380х1680)одност.+полка головной убор</v>
      </c>
      <c r="C190" s="200">
        <f>'[1]расчет '!BG191</f>
        <v>10338.711777777777</v>
      </c>
      <c r="D190" s="201">
        <f>'[1]расчет '!BH191</f>
        <v>10338.711777777777</v>
      </c>
      <c r="E190" s="201">
        <f>'[1]расчет '!BJ191</f>
        <v>10621.217389333333</v>
      </c>
      <c r="F190" s="213">
        <f>'[1]расчет '!BK191</f>
        <v>11225.676915555556</v>
      </c>
      <c r="G190" s="214">
        <f>'[1]расчет '!BL191</f>
        <v>12607.298689777777</v>
      </c>
      <c r="H190" s="205">
        <f>'[1]расчет '!BM191</f>
        <v>14679.73135111111</v>
      </c>
      <c r="I190" s="215">
        <f>'[1]расчет '!CO191</f>
        <v>17270.272177777777</v>
      </c>
      <c r="J190" s="216"/>
      <c r="K190" s="217"/>
      <c r="L190" s="221">
        <f>'[1]расчет '!CR191</f>
        <v>0</v>
      </c>
      <c r="M190" s="181">
        <f>'[1]расчет '!CS191</f>
        <v>0</v>
      </c>
      <c r="N190" s="227"/>
      <c r="O190" s="228"/>
      <c r="P190" s="228"/>
      <c r="Q190" s="228"/>
      <c r="R190" s="228"/>
      <c r="S190" s="228"/>
      <c r="T190" s="228"/>
      <c r="U190" s="228"/>
      <c r="V190" s="228"/>
      <c r="W190" s="250" t="e">
        <f>#REF!*1.0753</f>
        <v>#REF!</v>
      </c>
      <c r="X190" s="250" t="e">
        <f t="shared" si="10"/>
        <v>#REF!</v>
      </c>
      <c r="Y190" s="250" t="e">
        <f>(X190*#REF!/100)+X190</f>
        <v>#REF!</v>
      </c>
      <c r="Z190" s="250" t="e">
        <f t="shared" si="11"/>
        <v>#REF!</v>
      </c>
      <c r="AA190" s="250" t="e">
        <f t="shared" si="12"/>
        <v>#REF!</v>
      </c>
      <c r="AB190" s="250" t="e">
        <f t="shared" si="13"/>
        <v>#REF!</v>
      </c>
      <c r="AC190" s="250" t="e">
        <f>(AB190*#REF!/100)+AB190</f>
        <v>#REF!</v>
      </c>
    </row>
    <row r="191" spans="1:29" ht="15" customHeight="1" thickBot="1">
      <c r="A191" s="174">
        <f>'[1]зона-МСК'!A192</f>
        <v>20000113800</v>
      </c>
      <c r="B191" s="174" t="str">
        <f>'[1]зона-МСК'!B192</f>
        <v>Скамья (1500х380х1680)одност.+полка обувь</v>
      </c>
      <c r="C191" s="200">
        <f>'[1]расчет '!BG192</f>
        <v>8855.775777777777</v>
      </c>
      <c r="D191" s="201">
        <f>'[1]расчет '!BH192</f>
        <v>8855.775777777777</v>
      </c>
      <c r="E191" s="201">
        <f>'[1]расчет '!BJ192</f>
        <v>9162.008365333333</v>
      </c>
      <c r="F191" s="213">
        <f>'[1]расчет '!BK192</f>
        <v>9683.423475555555</v>
      </c>
      <c r="G191" s="214">
        <f>'[1]расчет '!BL192</f>
        <v>10875.229441777778</v>
      </c>
      <c r="H191" s="205">
        <f>'[1]расчет '!BM192</f>
        <v>12662.93839111111</v>
      </c>
      <c r="I191" s="215">
        <f>'[1]расчет '!CO192</f>
        <v>14897.574577777777</v>
      </c>
      <c r="J191" s="216"/>
      <c r="K191" s="217"/>
      <c r="L191" s="221">
        <f>'[1]расчет '!CR192</f>
        <v>0</v>
      </c>
      <c r="M191" s="181">
        <f>'[1]расчет '!CS192</f>
        <v>0</v>
      </c>
      <c r="N191" s="227"/>
      <c r="O191" s="228"/>
      <c r="P191" s="228"/>
      <c r="Q191" s="228"/>
      <c r="R191" s="228"/>
      <c r="S191" s="228"/>
      <c r="T191" s="228"/>
      <c r="U191" s="228"/>
      <c r="V191" s="228"/>
      <c r="W191" s="250" t="e">
        <f>#REF!*1.0753</f>
        <v>#REF!</v>
      </c>
      <c r="X191" s="250" t="e">
        <f t="shared" si="10"/>
        <v>#REF!</v>
      </c>
      <c r="Y191" s="250" t="e">
        <f>(X191*#REF!/100)+X191</f>
        <v>#REF!</v>
      </c>
      <c r="Z191" s="250" t="e">
        <f t="shared" si="11"/>
        <v>#REF!</v>
      </c>
      <c r="AA191" s="250" t="e">
        <f t="shared" si="12"/>
        <v>#REF!</v>
      </c>
      <c r="AB191" s="250" t="e">
        <f t="shared" si="13"/>
        <v>#REF!</v>
      </c>
      <c r="AC191" s="250" t="e">
        <f>(AB191*#REF!/100)+AB191</f>
        <v>#REF!</v>
      </c>
    </row>
    <row r="192" spans="1:29" ht="15" customHeight="1" thickBot="1">
      <c r="A192" s="174">
        <f>'[1]зона-МСК'!A193</f>
        <v>20000113799</v>
      </c>
      <c r="B192" s="174" t="str">
        <f>'[1]зона-МСК'!B193</f>
        <v>Скамья (1500х730х1680)двухст. для спорт.раздевалок</v>
      </c>
      <c r="C192" s="200">
        <f>'[1]расчет '!BG193</f>
        <v>16561.331333333335</v>
      </c>
      <c r="D192" s="201">
        <f>'[1]расчет '!BH193</f>
        <v>16561.331333333335</v>
      </c>
      <c r="E192" s="201">
        <f>'[1]расчет '!BJ193</f>
        <v>17640.125032000004</v>
      </c>
      <c r="F192" s="213">
        <f>'[1]расчет '!BK193</f>
        <v>18644.034586666672</v>
      </c>
      <c r="G192" s="214">
        <f>'[1]расчет '!BL193</f>
        <v>20938.684997333337</v>
      </c>
      <c r="H192" s="205">
        <f>'[1]расчет '!BM193</f>
        <v>24380.660613333337</v>
      </c>
      <c r="I192" s="215">
        <f>'[1]расчет '!CO193</f>
        <v>28683.13013333334</v>
      </c>
      <c r="J192" s="216"/>
      <c r="K192" s="217"/>
      <c r="L192" s="221">
        <f>'[1]расчет '!CR193</f>
        <v>0</v>
      </c>
      <c r="M192" s="181">
        <f>'[1]расчет '!CS193</f>
        <v>0</v>
      </c>
      <c r="N192" s="227"/>
      <c r="O192" s="228"/>
      <c r="P192" s="228"/>
      <c r="Q192" s="228"/>
      <c r="R192" s="228"/>
      <c r="S192" s="228"/>
      <c r="T192" s="228"/>
      <c r="U192" s="228"/>
      <c r="V192" s="228"/>
      <c r="W192" s="250" t="e">
        <f>#REF!*1.0753</f>
        <v>#REF!</v>
      </c>
      <c r="X192" s="250" t="e">
        <f t="shared" si="10"/>
        <v>#REF!</v>
      </c>
      <c r="Y192" s="250" t="e">
        <f>(X192*#REF!/100)+X192</f>
        <v>#REF!</v>
      </c>
      <c r="Z192" s="250" t="e">
        <f t="shared" si="11"/>
        <v>#REF!</v>
      </c>
      <c r="AA192" s="250" t="e">
        <f t="shared" si="12"/>
        <v>#REF!</v>
      </c>
      <c r="AB192" s="250" t="e">
        <f t="shared" si="13"/>
        <v>#REF!</v>
      </c>
      <c r="AC192" s="250" t="e">
        <f>(AB192*#REF!/100)+AB192</f>
        <v>#REF!</v>
      </c>
    </row>
    <row r="193" spans="1:29" ht="15" customHeight="1" thickBot="1">
      <c r="A193" s="174">
        <f>'[1]зона-МСК'!A194</f>
        <v>20000113803</v>
      </c>
      <c r="B193" s="174" t="str">
        <f>'[1]зона-МСК'!B194</f>
        <v>Скамья (1500х730х1680)двухст.+полка головной убор</v>
      </c>
      <c r="C193" s="200">
        <f>'[1]расчет '!BG194</f>
        <v>18001.679333333333</v>
      </c>
      <c r="D193" s="201">
        <f>'[1]расчет '!BH194</f>
        <v>18001.679333333333</v>
      </c>
      <c r="E193" s="201">
        <f>'[1]расчет '!BJ194</f>
        <v>19057.427464</v>
      </c>
      <c r="F193" s="213">
        <f>'[1]расчет '!BK194</f>
        <v>20141.99650666667</v>
      </c>
      <c r="G193" s="214">
        <f>'[1]расчет '!BL194</f>
        <v>22621.011461333335</v>
      </c>
      <c r="H193" s="205">
        <f>'[1]расчет '!BM194</f>
        <v>26339.533893333333</v>
      </c>
      <c r="I193" s="215">
        <f>'[1]расчет '!CO194</f>
        <v>30987.686933333334</v>
      </c>
      <c r="J193" s="216"/>
      <c r="K193" s="217"/>
      <c r="L193" s="221">
        <f>'[1]расчет '!CR194</f>
        <v>0</v>
      </c>
      <c r="M193" s="181">
        <f>'[1]расчет '!CS194</f>
        <v>0</v>
      </c>
      <c r="N193" s="227"/>
      <c r="O193" s="228"/>
      <c r="P193" s="228"/>
      <c r="Q193" s="228"/>
      <c r="R193" s="228"/>
      <c r="S193" s="228"/>
      <c r="T193" s="228"/>
      <c r="U193" s="228"/>
      <c r="V193" s="228"/>
      <c r="W193" s="250" t="e">
        <f>#REF!*1.0753</f>
        <v>#REF!</v>
      </c>
      <c r="X193" s="250" t="e">
        <f t="shared" si="10"/>
        <v>#REF!</v>
      </c>
      <c r="Y193" s="250" t="e">
        <f>(X193*#REF!/100)+X193</f>
        <v>#REF!</v>
      </c>
      <c r="Z193" s="250" t="e">
        <f t="shared" si="11"/>
        <v>#REF!</v>
      </c>
      <c r="AA193" s="250" t="e">
        <f t="shared" si="12"/>
        <v>#REF!</v>
      </c>
      <c r="AB193" s="250" t="e">
        <f t="shared" si="13"/>
        <v>#REF!</v>
      </c>
      <c r="AC193" s="250" t="e">
        <f>(AB193*#REF!/100)+AB193</f>
        <v>#REF!</v>
      </c>
    </row>
    <row r="194" spans="1:29" ht="15" customHeight="1" thickBot="1">
      <c r="A194" s="174">
        <f>'[1]зона-МСК'!A195</f>
        <v>20000113801</v>
      </c>
      <c r="B194" s="174" t="str">
        <f>'[1]зона-МСК'!B195</f>
        <v>Скамья (1500х730х1680)двухст.+полка обувь</v>
      </c>
      <c r="C194" s="200">
        <f>'[1]расчет '!BG195</f>
        <v>16920.599333333335</v>
      </c>
      <c r="D194" s="201">
        <f>'[1]расчет '!BH195</f>
        <v>16920.599333333335</v>
      </c>
      <c r="E194" s="201">
        <f>'[1]расчет '!BJ195</f>
        <v>17993.644744000005</v>
      </c>
      <c r="F194" s="213">
        <f>'[1]расчет '!BK195</f>
        <v>19017.67330666667</v>
      </c>
      <c r="G194" s="214">
        <f>'[1]расчет '!BL195</f>
        <v>21358.31002133334</v>
      </c>
      <c r="H194" s="205">
        <f>'[1]расчет '!BM195</f>
        <v>24869.26509333334</v>
      </c>
      <c r="I194" s="215">
        <f>'[1]расчет '!CO195</f>
        <v>29257.95893333334</v>
      </c>
      <c r="J194" s="216"/>
      <c r="K194" s="217"/>
      <c r="L194" s="221">
        <f>'[1]расчет '!CR195</f>
        <v>0</v>
      </c>
      <c r="M194" s="181">
        <f>'[1]расчет '!CS195</f>
        <v>0</v>
      </c>
      <c r="N194" s="227"/>
      <c r="O194" s="228"/>
      <c r="P194" s="228"/>
      <c r="Q194" s="228"/>
      <c r="R194" s="228"/>
      <c r="S194" s="228"/>
      <c r="T194" s="228"/>
      <c r="U194" s="228"/>
      <c r="V194" s="228"/>
      <c r="W194" s="250" t="e">
        <f>#REF!*1.0753</f>
        <v>#REF!</v>
      </c>
      <c r="X194" s="250" t="e">
        <f t="shared" si="10"/>
        <v>#REF!</v>
      </c>
      <c r="Y194" s="250" t="e">
        <f>(X194*#REF!/100)+X194</f>
        <v>#REF!</v>
      </c>
      <c r="Z194" s="250" t="e">
        <f t="shared" si="11"/>
        <v>#REF!</v>
      </c>
      <c r="AA194" s="250" t="e">
        <f t="shared" si="12"/>
        <v>#REF!</v>
      </c>
      <c r="AB194" s="250" t="e">
        <f t="shared" si="13"/>
        <v>#REF!</v>
      </c>
      <c r="AC194" s="250" t="e">
        <f>(AB194*#REF!/100)+AB194</f>
        <v>#REF!</v>
      </c>
    </row>
    <row r="195" spans="1:29" ht="15" customHeight="1" thickBot="1">
      <c r="A195" s="174">
        <f>'[1]зона-МСК'!A196</f>
        <v>20000115288</v>
      </c>
      <c r="B195" s="174" t="str">
        <f>'[1]зона-МСК'!B196</f>
        <v>Скамья гардеробная ( 600х350х450)</v>
      </c>
      <c r="C195" s="200">
        <f>'[1]расчет '!BG196</f>
        <v>2307.1386666666667</v>
      </c>
      <c r="D195" s="201">
        <f>'[1]расчет '!BH196</f>
        <v>2307.1386666666667</v>
      </c>
      <c r="E195" s="201">
        <f>'[1]расчет '!BJ196</f>
        <v>2377.7264480000003</v>
      </c>
      <c r="F195" s="213">
        <f>'[1]расчет '!BK196</f>
        <v>2513.0442133333336</v>
      </c>
      <c r="G195" s="214">
        <f>'[1]расчет '!BL196</f>
        <v>2822.3419626666664</v>
      </c>
      <c r="H195" s="205">
        <f>'[1]расчет '!BM196</f>
        <v>3286.2885866666666</v>
      </c>
      <c r="I195" s="215">
        <f>'[1]расчет '!CO196</f>
        <v>3866.2218666666668</v>
      </c>
      <c r="J195" s="216"/>
      <c r="K195" s="217"/>
      <c r="L195" s="221">
        <f>'[1]расчет '!CR196</f>
        <v>0</v>
      </c>
      <c r="M195" s="181">
        <f>'[1]расчет '!CS196</f>
        <v>0</v>
      </c>
      <c r="N195" s="227"/>
      <c r="O195" s="228"/>
      <c r="P195" s="228"/>
      <c r="Q195" s="228"/>
      <c r="R195" s="228"/>
      <c r="S195" s="228"/>
      <c r="T195" s="228"/>
      <c r="U195" s="228"/>
      <c r="V195" s="228"/>
      <c r="W195" s="250" t="e">
        <f>#REF!*1.0753</f>
        <v>#REF!</v>
      </c>
      <c r="X195" s="250" t="e">
        <f t="shared" si="10"/>
        <v>#REF!</v>
      </c>
      <c r="Y195" s="250" t="e">
        <f>(X195*#REF!/100)+X195</f>
        <v>#REF!</v>
      </c>
      <c r="Z195" s="250" t="e">
        <f t="shared" si="11"/>
        <v>#REF!</v>
      </c>
      <c r="AA195" s="250" t="e">
        <f t="shared" si="12"/>
        <v>#REF!</v>
      </c>
      <c r="AB195" s="250" t="e">
        <f t="shared" si="13"/>
        <v>#REF!</v>
      </c>
      <c r="AC195" s="250" t="e">
        <f>(AB195*#REF!/100)+AB195</f>
        <v>#REF!</v>
      </c>
    </row>
    <row r="196" spans="1:29" s="210" customFormat="1" ht="15" customHeight="1" thickBot="1">
      <c r="A196" s="174">
        <f>'[1]зона-МСК'!A197</f>
        <v>20000117566</v>
      </c>
      <c r="B196" s="174" t="str">
        <f>'[1]зона-МСК'!B197</f>
        <v>Скамья гардеробная ( 800х350х450)</v>
      </c>
      <c r="C196" s="200">
        <f>'[1]расчет '!BG197</f>
        <v>2922.4911111111114</v>
      </c>
      <c r="D196" s="201">
        <f>'[1]расчет '!BH197</f>
        <v>2922.4911111111114</v>
      </c>
      <c r="E196" s="201">
        <f>'[1]расчет '!BJ197</f>
        <v>3054.9012533333334</v>
      </c>
      <c r="F196" s="213">
        <f>'[1]расчет '!BK197</f>
        <v>3228.757422222223</v>
      </c>
      <c r="G196" s="214">
        <f>'[1]расчет '!BL197</f>
        <v>3626.142951111112</v>
      </c>
      <c r="H196" s="205">
        <f>'[1]расчет '!BM197</f>
        <v>4222.221244444445</v>
      </c>
      <c r="I196" s="215">
        <f>'[1]расчет '!CO197</f>
        <v>4967.319111111112</v>
      </c>
      <c r="J196" s="216"/>
      <c r="K196" s="217"/>
      <c r="L196" s="221">
        <f>'[1]расчет '!CR197</f>
        <v>0</v>
      </c>
      <c r="M196" s="181">
        <f>'[1]расчет '!CS197</f>
        <v>0</v>
      </c>
      <c r="N196" s="227"/>
      <c r="O196" s="228"/>
      <c r="P196" s="228"/>
      <c r="Q196" s="228"/>
      <c r="R196" s="228"/>
      <c r="S196" s="228"/>
      <c r="T196" s="228"/>
      <c r="U196" s="228"/>
      <c r="V196" s="228"/>
      <c r="W196" s="250" t="e">
        <f>#REF!*1.0753</f>
        <v>#REF!</v>
      </c>
      <c r="X196" s="250" t="e">
        <f t="shared" si="10"/>
        <v>#REF!</v>
      </c>
      <c r="Y196" s="250" t="e">
        <f>(X196*#REF!/100)+X196</f>
        <v>#REF!</v>
      </c>
      <c r="Z196" s="250" t="e">
        <f t="shared" si="11"/>
        <v>#REF!</v>
      </c>
      <c r="AA196" s="250" t="e">
        <f t="shared" si="12"/>
        <v>#REF!</v>
      </c>
      <c r="AB196" s="250" t="e">
        <f t="shared" si="13"/>
        <v>#REF!</v>
      </c>
      <c r="AC196" s="250" t="e">
        <f>(AB196*#REF!/100)+AB196</f>
        <v>#REF!</v>
      </c>
    </row>
    <row r="197" spans="1:29" ht="15" customHeight="1" thickBot="1">
      <c r="A197" s="174">
        <f>'[1]зона-МСК'!A198</f>
        <v>20000115338</v>
      </c>
      <c r="B197" s="174" t="str">
        <f>'[1]зона-МСК'!B198</f>
        <v>Скамья гардеробная (1000х350х450)</v>
      </c>
      <c r="C197" s="200">
        <f>'[1]расчет '!BG198</f>
        <v>3073.8939444444445</v>
      </c>
      <c r="D197" s="201">
        <f>'[1]расчет '!BH198</f>
        <v>3073.8939444444445</v>
      </c>
      <c r="E197" s="201">
        <f>'[1]расчет '!BJ198</f>
        <v>3136.692891333334</v>
      </c>
      <c r="F197" s="213">
        <f>'[1]расчет '!BK198</f>
        <v>3315.2038688888897</v>
      </c>
      <c r="G197" s="214">
        <f>'[1]расчет '!BL198</f>
        <v>3723.228960444445</v>
      </c>
      <c r="H197" s="205">
        <f>'[1]расчет '!BM198</f>
        <v>4335.266597777779</v>
      </c>
      <c r="I197" s="215">
        <f>'[1]расчет '!CO198</f>
        <v>5100.313644444445</v>
      </c>
      <c r="J197" s="216"/>
      <c r="K197" s="217"/>
      <c r="L197" s="221">
        <f>'[1]расчет '!CR198</f>
        <v>4490</v>
      </c>
      <c r="M197" s="181">
        <f>'[1]расчет '!CS198</f>
        <v>4490</v>
      </c>
      <c r="N197" s="227"/>
      <c r="O197" s="228"/>
      <c r="P197" s="228"/>
      <c r="Q197" s="228"/>
      <c r="R197" s="228"/>
      <c r="S197" s="228"/>
      <c r="T197" s="228"/>
      <c r="U197" s="228"/>
      <c r="V197" s="228"/>
      <c r="W197" s="250" t="e">
        <f>#REF!*1.0753</f>
        <v>#REF!</v>
      </c>
      <c r="X197" s="250" t="e">
        <f t="shared" si="10"/>
        <v>#REF!</v>
      </c>
      <c r="Y197" s="250" t="e">
        <f>(X197*#REF!/100)+X197</f>
        <v>#REF!</v>
      </c>
      <c r="Z197" s="250" t="e">
        <f t="shared" si="11"/>
        <v>#REF!</v>
      </c>
      <c r="AA197" s="250" t="e">
        <f t="shared" si="12"/>
        <v>#REF!</v>
      </c>
      <c r="AB197" s="250" t="e">
        <f t="shared" si="13"/>
        <v>#REF!</v>
      </c>
      <c r="AC197" s="250" t="e">
        <f>(AB197*#REF!/100)+AB197</f>
        <v>#REF!</v>
      </c>
    </row>
    <row r="198" spans="1:29" s="219" customFormat="1" ht="15" customHeight="1" thickBot="1">
      <c r="A198" s="174">
        <f>'[1]зона-МСК'!A199</f>
        <v>20000116661</v>
      </c>
      <c r="B198" s="174" t="str">
        <f>'[1]зона-МСК'!B199</f>
        <v>Скамья гардеробная (1200х350х450)</v>
      </c>
      <c r="C198" s="200">
        <f>'[1]расчет '!BG199</f>
        <v>3858.3351111111115</v>
      </c>
      <c r="D198" s="201">
        <f>'[1]расчет '!BH199</f>
        <v>3858.3351111111115</v>
      </c>
      <c r="E198" s="201">
        <f>'[1]расчет '!BJ199</f>
        <v>3975.7717493333344</v>
      </c>
      <c r="F198" s="213">
        <f>'[1]расчет '!BK199</f>
        <v>4202.035182222224</v>
      </c>
      <c r="G198" s="214">
        <f>'[1]расчет '!BL199</f>
        <v>4719.208743111112</v>
      </c>
      <c r="H198" s="205">
        <f>'[1]расчет '!BM199</f>
        <v>5494.969084444446</v>
      </c>
      <c r="I198" s="215">
        <f>'[1]расчет '!CO199</f>
        <v>6464.669511111113</v>
      </c>
      <c r="J198" s="216"/>
      <c r="K198" s="217"/>
      <c r="L198" s="221">
        <f>'[1]расчет '!CR199</f>
        <v>0</v>
      </c>
      <c r="M198" s="181">
        <f>'[1]расчет '!CS199</f>
        <v>0</v>
      </c>
      <c r="N198" s="227"/>
      <c r="O198" s="228"/>
      <c r="P198" s="228"/>
      <c r="Q198" s="228"/>
      <c r="R198" s="228"/>
      <c r="S198" s="228"/>
      <c r="T198" s="228"/>
      <c r="U198" s="228"/>
      <c r="V198" s="228"/>
      <c r="W198" s="250" t="e">
        <f>#REF!*1.0753</f>
        <v>#REF!</v>
      </c>
      <c r="X198" s="250" t="e">
        <f t="shared" si="10"/>
        <v>#REF!</v>
      </c>
      <c r="Y198" s="250" t="e">
        <f>(X198*#REF!/100)+X198</f>
        <v>#REF!</v>
      </c>
      <c r="Z198" s="250" t="e">
        <f t="shared" si="11"/>
        <v>#REF!</v>
      </c>
      <c r="AA198" s="250" t="e">
        <f t="shared" si="12"/>
        <v>#REF!</v>
      </c>
      <c r="AB198" s="250" t="e">
        <f t="shared" si="13"/>
        <v>#REF!</v>
      </c>
      <c r="AC198" s="250" t="e">
        <f>(AB198*#REF!/100)+AB198</f>
        <v>#REF!</v>
      </c>
    </row>
    <row r="199" spans="1:29" ht="15" customHeight="1" thickBot="1">
      <c r="A199" s="174">
        <f>'[1]зона-МСК'!A200</f>
        <v>20000115339</v>
      </c>
      <c r="B199" s="174" t="str">
        <f>'[1]зона-МСК'!B200</f>
        <v>Скамья гардеробная (1500х350х450)</v>
      </c>
      <c r="C199" s="200">
        <f>'[1]расчет '!BG200</f>
        <v>4530.535888888889</v>
      </c>
      <c r="D199" s="201">
        <f>'[1]расчет '!BH200</f>
        <v>4530.535888888889</v>
      </c>
      <c r="E199" s="201">
        <f>'[1]расчет '!BJ200</f>
        <v>4682.009814666667</v>
      </c>
      <c r="F199" s="213">
        <f>'[1]расчет '!BK200</f>
        <v>4948.465657777779</v>
      </c>
      <c r="G199" s="214">
        <f>'[1]расчет '!BL200</f>
        <v>5557.507584888889</v>
      </c>
      <c r="H199" s="205">
        <f>'[1]расчет '!BM200</f>
        <v>6471.070475555556</v>
      </c>
      <c r="I199" s="215">
        <f>'[1]расчет '!CO200</f>
        <v>7613.024088888889</v>
      </c>
      <c r="J199" s="216"/>
      <c r="K199" s="217"/>
      <c r="L199" s="221">
        <f>'[1]расчет '!CR200</f>
        <v>5990</v>
      </c>
      <c r="M199" s="181">
        <f>'[1]расчет '!CS200</f>
        <v>5990</v>
      </c>
      <c r="N199" s="227"/>
      <c r="O199" s="228"/>
      <c r="P199" s="228"/>
      <c r="Q199" s="228"/>
      <c r="R199" s="228"/>
      <c r="S199" s="228"/>
      <c r="T199" s="228"/>
      <c r="U199" s="228"/>
      <c r="V199" s="228"/>
      <c r="W199" s="250" t="e">
        <f>#REF!*1.0753</f>
        <v>#REF!</v>
      </c>
      <c r="X199" s="250" t="e">
        <f t="shared" si="10"/>
        <v>#REF!</v>
      </c>
      <c r="Y199" s="250" t="e">
        <f>(X199*#REF!/100)+X199</f>
        <v>#REF!</v>
      </c>
      <c r="Z199" s="250" t="e">
        <f t="shared" si="11"/>
        <v>#REF!</v>
      </c>
      <c r="AA199" s="250" t="e">
        <f t="shared" si="12"/>
        <v>#REF!</v>
      </c>
      <c r="AB199" s="250" t="e">
        <f t="shared" si="13"/>
        <v>#REF!</v>
      </c>
      <c r="AC199" s="250" t="e">
        <f>(AB199*#REF!/100)+AB199</f>
        <v>#REF!</v>
      </c>
    </row>
    <row r="200" spans="1:29" ht="15" customHeight="1" thickBot="1">
      <c r="A200" s="174">
        <f>'[1]зона-МСК'!A201</f>
        <v>20000116659</v>
      </c>
      <c r="B200" s="174" t="str">
        <f>'[1]зона-МСК'!B201</f>
        <v>Скамья гардеробная (2000х350х450)</v>
      </c>
      <c r="C200" s="200">
        <f>'[1]расчет '!BG201</f>
        <v>6360.555777777777</v>
      </c>
      <c r="D200" s="201">
        <f>'[1]расчет '!BH201</f>
        <v>6360.555777777777</v>
      </c>
      <c r="E200" s="201">
        <f>'[1]расчет '!BJ201</f>
        <v>6706.711885333332</v>
      </c>
      <c r="F200" s="213">
        <f>'[1]расчет '!BK201</f>
        <v>7088.394675555555</v>
      </c>
      <c r="G200" s="214">
        <f>'[1]расчет '!BL201</f>
        <v>7960.812481777777</v>
      </c>
      <c r="H200" s="205">
        <f>'[1]расчет '!BM201</f>
        <v>9269.43919111111</v>
      </c>
      <c r="I200" s="215">
        <f>'[1]расчет '!CO201</f>
        <v>10905.222577777777</v>
      </c>
      <c r="J200" s="216"/>
      <c r="K200" s="217"/>
      <c r="L200" s="221">
        <f>'[1]расчет '!CR201</f>
        <v>0</v>
      </c>
      <c r="M200" s="181">
        <f>'[1]расчет '!CS201</f>
        <v>0</v>
      </c>
      <c r="N200" s="227"/>
      <c r="O200" s="228"/>
      <c r="P200" s="228"/>
      <c r="Q200" s="228"/>
      <c r="R200" s="228"/>
      <c r="S200" s="228"/>
      <c r="T200" s="228"/>
      <c r="U200" s="228"/>
      <c r="V200" s="228"/>
      <c r="W200" s="250" t="e">
        <f>#REF!*1.0753</f>
        <v>#REF!</v>
      </c>
      <c r="X200" s="250" t="e">
        <f t="shared" si="10"/>
        <v>#REF!</v>
      </c>
      <c r="Y200" s="250" t="e">
        <f>(X200*#REF!/100)+X200</f>
        <v>#REF!</v>
      </c>
      <c r="Z200" s="250" t="e">
        <f t="shared" si="11"/>
        <v>#REF!</v>
      </c>
      <c r="AA200" s="250" t="e">
        <f t="shared" si="12"/>
        <v>#REF!</v>
      </c>
      <c r="AB200" s="250" t="e">
        <f t="shared" si="13"/>
        <v>#REF!</v>
      </c>
      <c r="AC200" s="250" t="e">
        <f>(AB200*#REF!/100)+AB200</f>
        <v>#REF!</v>
      </c>
    </row>
    <row r="201" spans="1:29" ht="15" customHeight="1" thickBot="1">
      <c r="A201" s="174">
        <f>'[1]зона-МСК'!A202</f>
        <v>20000113797</v>
      </c>
      <c r="B201" s="174" t="str">
        <f>'[1]зона-МСК'!B202</f>
        <v>Скамья гардеробная со спинкой ( 500х500х850)</v>
      </c>
      <c r="C201" s="200">
        <f>'[1]расчет '!BG202</f>
        <v>3085.8198888888887</v>
      </c>
      <c r="D201" s="201">
        <f>'[1]расчет '!BH202</f>
        <v>3085.8198888888887</v>
      </c>
      <c r="E201" s="201">
        <f>'[1]расчет '!BJ202</f>
        <v>3260.4092706666665</v>
      </c>
      <c r="F201" s="213">
        <f>'[1]расчет '!BK202</f>
        <v>3445.9610177777777</v>
      </c>
      <c r="G201" s="214">
        <f>'[1]расчет '!BL202</f>
        <v>3870.079296888889</v>
      </c>
      <c r="H201" s="205">
        <f>'[1]расчет '!BM202</f>
        <v>4506.256715555555</v>
      </c>
      <c r="I201" s="215">
        <f>'[1]расчет '!CO202</f>
        <v>5301.478488888889</v>
      </c>
      <c r="J201" s="216"/>
      <c r="K201" s="217"/>
      <c r="L201" s="221">
        <f>'[1]расчет '!CR202</f>
        <v>0</v>
      </c>
      <c r="M201" s="181">
        <f>'[1]расчет '!CS202</f>
        <v>0</v>
      </c>
      <c r="N201" s="227"/>
      <c r="O201" s="228"/>
      <c r="P201" s="228"/>
      <c r="Q201" s="228"/>
      <c r="R201" s="228"/>
      <c r="S201" s="228"/>
      <c r="T201" s="228"/>
      <c r="U201" s="228"/>
      <c r="V201" s="228"/>
      <c r="W201" s="250" t="e">
        <f>#REF!*1.0753</f>
        <v>#REF!</v>
      </c>
      <c r="X201" s="250" t="e">
        <f t="shared" si="10"/>
        <v>#REF!</v>
      </c>
      <c r="Y201" s="250" t="e">
        <f>(X201*#REF!/100)+X201</f>
        <v>#REF!</v>
      </c>
      <c r="Z201" s="250" t="e">
        <f t="shared" si="11"/>
        <v>#REF!</v>
      </c>
      <c r="AA201" s="250" t="e">
        <f t="shared" si="12"/>
        <v>#REF!</v>
      </c>
      <c r="AB201" s="250" t="e">
        <f t="shared" si="13"/>
        <v>#REF!</v>
      </c>
      <c r="AC201" s="250" t="e">
        <f>(AB201*#REF!/100)+AB201</f>
        <v>#REF!</v>
      </c>
    </row>
    <row r="202" spans="1:29" ht="15" customHeight="1" thickBot="1">
      <c r="A202" s="174">
        <f>'[1]зона-МСК'!A203</f>
        <v>20000120377</v>
      </c>
      <c r="B202" s="174" t="str">
        <f>'[1]зона-МСК'!B203</f>
        <v>Скамья гардеробная со спинкой (1000х500х850)</v>
      </c>
      <c r="C202" s="200">
        <f>'[1]расчет '!BG203</f>
        <v>5111.3938333333335</v>
      </c>
      <c r="D202" s="201">
        <f>'[1]расчет '!BH203</f>
        <v>5111.3938333333335</v>
      </c>
      <c r="E202" s="201">
        <f>'[1]расчет '!BJ203</f>
        <v>5365.555281999999</v>
      </c>
      <c r="F202" s="213">
        <f>'[1]расчет '!BK203</f>
        <v>5670.912086666666</v>
      </c>
      <c r="G202" s="214">
        <f>'[1]расчет '!BL203</f>
        <v>6368.870497333332</v>
      </c>
      <c r="H202" s="205">
        <f>'[1]расчет '!BM203</f>
        <v>7415.808113333333</v>
      </c>
      <c r="I202" s="215">
        <f>'[1]расчет '!CO203</f>
        <v>8724.480133333333</v>
      </c>
      <c r="J202" s="216"/>
      <c r="K202" s="217"/>
      <c r="L202" s="221">
        <f>'[1]расчет '!CR203</f>
        <v>0</v>
      </c>
      <c r="M202" s="181">
        <f>'[1]расчет '!CS203</f>
        <v>0</v>
      </c>
      <c r="N202" s="227"/>
      <c r="O202" s="228"/>
      <c r="P202" s="228"/>
      <c r="Q202" s="228"/>
      <c r="R202" s="228"/>
      <c r="S202" s="228"/>
      <c r="T202" s="228"/>
      <c r="U202" s="228"/>
      <c r="V202" s="228"/>
      <c r="W202" s="250" t="e">
        <f>#REF!*1.0753</f>
        <v>#REF!</v>
      </c>
      <c r="X202" s="250" t="e">
        <f t="shared" si="10"/>
        <v>#REF!</v>
      </c>
      <c r="Y202" s="250" t="e">
        <f>(X202*#REF!/100)+X202</f>
        <v>#REF!</v>
      </c>
      <c r="Z202" s="250" t="e">
        <f t="shared" si="11"/>
        <v>#REF!</v>
      </c>
      <c r="AA202" s="250" t="e">
        <f t="shared" si="12"/>
        <v>#REF!</v>
      </c>
      <c r="AB202" s="250" t="e">
        <f t="shared" si="13"/>
        <v>#REF!</v>
      </c>
      <c r="AC202" s="250" t="e">
        <f>(AB202*#REF!/100)+AB202</f>
        <v>#REF!</v>
      </c>
    </row>
    <row r="203" spans="1:29" ht="15" customHeight="1" thickBot="1">
      <c r="A203" s="174">
        <f>'[1]зона-МСК'!A204</f>
        <v>20000119857</v>
      </c>
      <c r="B203" s="174" t="str">
        <f>'[1]зона-МСК'!B204</f>
        <v>Скамья гардеробная со спинкой (1500х500х850)</v>
      </c>
      <c r="C203" s="200">
        <f>'[1]расчет '!BG204</f>
        <v>7328.067777777777</v>
      </c>
      <c r="D203" s="201">
        <f>'[1]расчет '!BH204</f>
        <v>7328.067777777777</v>
      </c>
      <c r="E203" s="201">
        <f>'[1]расчет '!BJ204</f>
        <v>7658.743693333333</v>
      </c>
      <c r="F203" s="213">
        <f>'[1]расчет '!BK204</f>
        <v>8094.607155555555</v>
      </c>
      <c r="G203" s="214">
        <f>'[1]расчет '!BL204</f>
        <v>9090.866497777777</v>
      </c>
      <c r="H203" s="205">
        <f>'[1]расчет '!BM204</f>
        <v>10585.25551111111</v>
      </c>
      <c r="I203" s="215">
        <f>'[1]расчет '!CO204</f>
        <v>12453.241777777777</v>
      </c>
      <c r="J203" s="216"/>
      <c r="K203" s="217"/>
      <c r="L203" s="221">
        <f>'[1]расчет '!CR204</f>
        <v>0</v>
      </c>
      <c r="M203" s="181">
        <f>'[1]расчет '!CS204</f>
        <v>0</v>
      </c>
      <c r="N203" s="227"/>
      <c r="O203" s="228"/>
      <c r="P203" s="228"/>
      <c r="Q203" s="228"/>
      <c r="R203" s="228"/>
      <c r="S203" s="228"/>
      <c r="T203" s="228"/>
      <c r="U203" s="228"/>
      <c r="V203" s="228"/>
      <c r="W203" s="250" t="e">
        <f>#REF!*1.0753</f>
        <v>#REF!</v>
      </c>
      <c r="X203" s="250" t="e">
        <f t="shared" si="10"/>
        <v>#REF!</v>
      </c>
      <c r="Y203" s="250" t="e">
        <f>(X203*#REF!/100)+X203</f>
        <v>#REF!</v>
      </c>
      <c r="Z203" s="250" t="e">
        <f t="shared" si="11"/>
        <v>#REF!</v>
      </c>
      <c r="AA203" s="250" t="e">
        <f t="shared" si="12"/>
        <v>#REF!</v>
      </c>
      <c r="AB203" s="250" t="e">
        <f t="shared" si="13"/>
        <v>#REF!</v>
      </c>
      <c r="AC203" s="250" t="e">
        <f>(AB203*#REF!/100)+AB203</f>
        <v>#REF!</v>
      </c>
    </row>
    <row r="204" spans="1:29" ht="15" customHeight="1" thickBot="1">
      <c r="A204" s="174">
        <f>'[1]зона-МСК'!A205</f>
        <v>20000120380</v>
      </c>
      <c r="B204" s="174" t="str">
        <f>'[1]зона-МСК'!B205</f>
        <v>Скамья с отделениями под обувь</v>
      </c>
      <c r="C204" s="200">
        <f>'[1]расчет '!BG205</f>
        <v>4861.10525925926</v>
      </c>
      <c r="D204" s="201">
        <f>'[1]расчет '!BH205</f>
        <v>4861.10525925926</v>
      </c>
      <c r="E204" s="201">
        <f>'[1]расчет '!BJ205</f>
        <v>4932.635908444445</v>
      </c>
      <c r="F204" s="213">
        <f>'[1]расчет '!BK205</f>
        <v>5213.355025185187</v>
      </c>
      <c r="G204" s="214">
        <f>'[1]расчет '!BL205</f>
        <v>5854.998720592594</v>
      </c>
      <c r="H204" s="205">
        <f>'[1]расчет '!BM205</f>
        <v>6817.464263703705</v>
      </c>
      <c r="I204" s="215">
        <f>'[1]расчет '!CO205</f>
        <v>8020.546192592594</v>
      </c>
      <c r="J204" s="216"/>
      <c r="K204" s="217"/>
      <c r="L204" s="221">
        <f>'[1]расчет '!CR205</f>
        <v>0</v>
      </c>
      <c r="M204" s="181">
        <f>'[1]расчет '!CS205</f>
        <v>0</v>
      </c>
      <c r="N204" s="227"/>
      <c r="O204" s="228"/>
      <c r="P204" s="228"/>
      <c r="Q204" s="228"/>
      <c r="R204" s="228"/>
      <c r="S204" s="228"/>
      <c r="T204" s="228"/>
      <c r="U204" s="228"/>
      <c r="V204" s="228"/>
      <c r="W204" s="250" t="e">
        <f>#REF!*1.0753</f>
        <v>#REF!</v>
      </c>
      <c r="X204" s="250" t="e">
        <f t="shared" si="10"/>
        <v>#REF!</v>
      </c>
      <c r="Y204" s="250" t="e">
        <f>(X204*#REF!/100)+X204</f>
        <v>#REF!</v>
      </c>
      <c r="Z204" s="250" t="e">
        <f t="shared" si="11"/>
        <v>#REF!</v>
      </c>
      <c r="AA204" s="250" t="e">
        <f t="shared" si="12"/>
        <v>#REF!</v>
      </c>
      <c r="AB204" s="250" t="e">
        <f t="shared" si="13"/>
        <v>#REF!</v>
      </c>
      <c r="AC204" s="250" t="e">
        <f>(AB204*#REF!/100)+AB204</f>
        <v>#REF!</v>
      </c>
    </row>
    <row r="205" spans="1:29" s="210" customFormat="1" ht="15" customHeight="1" thickBot="1">
      <c r="A205" s="199" t="str">
        <f>'[1]зона-МСК'!A206</f>
        <v>Скамейки гардеробные разборные </v>
      </c>
      <c r="B205" s="199"/>
      <c r="C205" s="200" t="e">
        <f>'[1]расчет '!BG206</f>
        <v>#DIV/0!</v>
      </c>
      <c r="D205" s="201" t="e">
        <f>'[1]расчет '!BH206</f>
        <v>#DIV/0!</v>
      </c>
      <c r="E205" s="201">
        <f>'[1]расчет '!BJ206</f>
        <v>0</v>
      </c>
      <c r="F205" s="213">
        <f>'[1]расчет '!BK206</f>
        <v>0</v>
      </c>
      <c r="G205" s="214">
        <f>'[1]расчет '!BL206</f>
        <v>0</v>
      </c>
      <c r="H205" s="205">
        <f>'[1]расчет '!BM206</f>
        <v>0</v>
      </c>
      <c r="I205" s="215" t="e">
        <f>'[1]расчет '!CO206</f>
        <v>#REF!</v>
      </c>
      <c r="J205" s="216"/>
      <c r="K205" s="217"/>
      <c r="L205" s="221">
        <f>'[1]расчет '!CR206</f>
        <v>0</v>
      </c>
      <c r="M205" s="181">
        <f>'[1]расчет '!CS206</f>
        <v>0</v>
      </c>
      <c r="N205" s="219"/>
      <c r="O205" s="219"/>
      <c r="P205" s="219"/>
      <c r="Q205" s="219"/>
      <c r="R205" s="219"/>
      <c r="S205" s="219"/>
      <c r="T205" s="219"/>
      <c r="U205" s="219"/>
      <c r="V205" s="219"/>
      <c r="W205" s="251" t="e">
        <f>#REF!*1.0753</f>
        <v>#REF!</v>
      </c>
      <c r="X205" s="251" t="e">
        <f t="shared" si="10"/>
        <v>#REF!</v>
      </c>
      <c r="Y205" s="251" t="e">
        <f>(X205*#REF!/100)+X205</f>
        <v>#REF!</v>
      </c>
      <c r="Z205" s="251" t="e">
        <f t="shared" si="11"/>
        <v>#REF!</v>
      </c>
      <c r="AA205" s="251" t="e">
        <f t="shared" si="12"/>
        <v>#REF!</v>
      </c>
      <c r="AB205" s="251" t="e">
        <f t="shared" si="13"/>
        <v>#REF!</v>
      </c>
      <c r="AC205" s="251" t="e">
        <f>(AB205*#REF!/100)+AB205</f>
        <v>#REF!</v>
      </c>
    </row>
    <row r="206" spans="1:29" ht="15" customHeight="1" thickBot="1">
      <c r="A206" s="174">
        <f>'[1]зона-МСК'!A207</f>
        <v>20000115217</v>
      </c>
      <c r="B206" s="174" t="str">
        <f>'[1]зона-МСК'!B207</f>
        <v>Скамья гардеробная ( 600х350х450)разборная</v>
      </c>
      <c r="C206" s="200">
        <f>'[1]расчет '!BG207</f>
        <v>2598.488777777778</v>
      </c>
      <c r="D206" s="201">
        <f>'[1]расчет '!BH207</f>
        <v>2598.488777777778</v>
      </c>
      <c r="E206" s="201">
        <f>'[1]расчет '!BJ207</f>
        <v>2650.487434658333</v>
      </c>
      <c r="F206" s="213">
        <f>'[1]расчет '!BK207</f>
        <v>2801.328182972222</v>
      </c>
      <c r="G206" s="214">
        <f>'[1]расчет '!BL207</f>
        <v>3146.107036261111</v>
      </c>
      <c r="H206" s="205">
        <f>'[1]расчет '!BM207</f>
        <v>3663.275316194444</v>
      </c>
      <c r="I206" s="215">
        <f>'[1]расчет '!CO207</f>
        <v>4309.735666111111</v>
      </c>
      <c r="J206" s="216"/>
      <c r="K206" s="217"/>
      <c r="L206" s="221">
        <f>'[1]расчет '!CR207</f>
        <v>0</v>
      </c>
      <c r="M206" s="181">
        <f>'[1]расчет '!CS207</f>
        <v>0</v>
      </c>
      <c r="N206" s="227"/>
      <c r="O206" s="228"/>
      <c r="P206" s="228"/>
      <c r="Q206" s="228"/>
      <c r="R206" s="228"/>
      <c r="S206" s="228"/>
      <c r="T206" s="228"/>
      <c r="U206" s="228"/>
      <c r="V206" s="228"/>
      <c r="W206" s="250" t="e">
        <f>#REF!*1.0753</f>
        <v>#REF!</v>
      </c>
      <c r="X206" s="250" t="e">
        <f t="shared" si="10"/>
        <v>#REF!</v>
      </c>
      <c r="Y206" s="250" t="e">
        <f>(X206*#REF!/100)+X206</f>
        <v>#REF!</v>
      </c>
      <c r="Z206" s="250" t="e">
        <f t="shared" si="11"/>
        <v>#REF!</v>
      </c>
      <c r="AA206" s="250" t="e">
        <f t="shared" si="12"/>
        <v>#REF!</v>
      </c>
      <c r="AB206" s="250" t="e">
        <f t="shared" si="13"/>
        <v>#REF!</v>
      </c>
      <c r="AC206" s="250" t="e">
        <f>(AB206*#REF!/100)+AB206</f>
        <v>#REF!</v>
      </c>
    </row>
    <row r="207" spans="1:29" s="210" customFormat="1" ht="15" customHeight="1" thickBot="1">
      <c r="A207" s="174">
        <f>'[1]зона-МСК'!A208</f>
        <v>20000115219</v>
      </c>
      <c r="B207" s="174" t="str">
        <f>'[1]зона-МСК'!B208</f>
        <v>Скамья гардеробная (1000х350х450)разборная</v>
      </c>
      <c r="C207" s="200">
        <f>'[1]расчет '!BG208</f>
        <v>3567.4353333333333</v>
      </c>
      <c r="D207" s="201">
        <f>'[1]расчет '!BH208</f>
        <v>3567.4353333333333</v>
      </c>
      <c r="E207" s="201">
        <f>'[1]расчет '!BJ208</f>
        <v>3675.48572325</v>
      </c>
      <c r="F207" s="213">
        <f>'[1]расчет '!BK208</f>
        <v>3884.6597075</v>
      </c>
      <c r="G207" s="214">
        <f>'[1]расчет '!BL208</f>
        <v>4362.7716715</v>
      </c>
      <c r="H207" s="205">
        <f>'[1]расчет '!BM208</f>
        <v>5079.9396175</v>
      </c>
      <c r="I207" s="215">
        <f>'[1]расчет '!CO208</f>
        <v>5976.39955</v>
      </c>
      <c r="J207" s="216"/>
      <c r="K207" s="217"/>
      <c r="L207" s="221">
        <f>'[1]расчет '!CR208</f>
        <v>0</v>
      </c>
      <c r="M207" s="181">
        <f>'[1]расчет '!CS208</f>
        <v>0</v>
      </c>
      <c r="N207" s="227"/>
      <c r="O207" s="228"/>
      <c r="P207" s="228"/>
      <c r="Q207" s="228"/>
      <c r="R207" s="228"/>
      <c r="S207" s="228"/>
      <c r="T207" s="228"/>
      <c r="U207" s="228"/>
      <c r="V207" s="228"/>
      <c r="W207" s="250" t="e">
        <f>#REF!*1.0753</f>
        <v>#REF!</v>
      </c>
      <c r="X207" s="250" t="e">
        <f t="shared" si="10"/>
        <v>#REF!</v>
      </c>
      <c r="Y207" s="250" t="e">
        <f>(X207*#REF!/100)+X207</f>
        <v>#REF!</v>
      </c>
      <c r="Z207" s="250" t="e">
        <f t="shared" si="11"/>
        <v>#REF!</v>
      </c>
      <c r="AA207" s="250" t="e">
        <f t="shared" si="12"/>
        <v>#REF!</v>
      </c>
      <c r="AB207" s="250" t="e">
        <f t="shared" si="13"/>
        <v>#REF!</v>
      </c>
      <c r="AC207" s="250" t="e">
        <f>(AB207*#REF!/100)+AB207</f>
        <v>#REF!</v>
      </c>
    </row>
    <row r="208" spans="1:29" ht="15" customHeight="1" thickBot="1">
      <c r="A208" s="174">
        <f>'[1]зона-МСК'!A209</f>
        <v>20000119918</v>
      </c>
      <c r="B208" s="174" t="str">
        <f>'[1]зона-МСК'!B209</f>
        <v>Скамья гардеробная (1200х350х450)разборная</v>
      </c>
      <c r="C208" s="200">
        <f>'[1]расчет '!BG209</f>
        <v>4222.913555555555</v>
      </c>
      <c r="D208" s="201">
        <f>'[1]расчет '!BH209</f>
        <v>4222.913555555555</v>
      </c>
      <c r="E208" s="201">
        <f>'[1]расчет '!BJ209</f>
        <v>4324.524412516666</v>
      </c>
      <c r="F208" s="213">
        <f>'[1]расчет '!BK209</f>
        <v>4570.635557944444</v>
      </c>
      <c r="G208" s="214">
        <f>'[1]расчет '!BL209</f>
        <v>5133.175318922222</v>
      </c>
      <c r="H208" s="205">
        <f>'[1]расчет '!BM209</f>
        <v>5976.984960388888</v>
      </c>
      <c r="I208" s="215">
        <f>'[1]расчет '!CO209</f>
        <v>7031.747012222221</v>
      </c>
      <c r="J208" s="216"/>
      <c r="K208" s="217"/>
      <c r="L208" s="221">
        <f>'[1]расчет '!CR209</f>
        <v>0</v>
      </c>
      <c r="M208" s="181">
        <f>'[1]расчет '!CS209</f>
        <v>0</v>
      </c>
      <c r="N208" s="227"/>
      <c r="O208" s="228"/>
      <c r="P208" s="228"/>
      <c r="Q208" s="228"/>
      <c r="R208" s="228"/>
      <c r="S208" s="228"/>
      <c r="T208" s="228"/>
      <c r="U208" s="228"/>
      <c r="V208" s="228"/>
      <c r="W208" s="250" t="e">
        <f>#REF!*1.0753</f>
        <v>#REF!</v>
      </c>
      <c r="X208" s="250" t="e">
        <f t="shared" si="10"/>
        <v>#REF!</v>
      </c>
      <c r="Y208" s="250" t="e">
        <f>(X208*#REF!/100)+X208</f>
        <v>#REF!</v>
      </c>
      <c r="Z208" s="250" t="e">
        <f t="shared" si="11"/>
        <v>#REF!</v>
      </c>
      <c r="AA208" s="250" t="e">
        <f t="shared" si="12"/>
        <v>#REF!</v>
      </c>
      <c r="AB208" s="250" t="e">
        <f t="shared" si="13"/>
        <v>#REF!</v>
      </c>
      <c r="AC208" s="250" t="e">
        <f>(AB208*#REF!/100)+AB208</f>
        <v>#REF!</v>
      </c>
    </row>
    <row r="209" spans="1:29" ht="15" customHeight="1" thickBot="1">
      <c r="A209" s="174">
        <f>'[1]зона-МСК'!A210</f>
        <v>20000115220</v>
      </c>
      <c r="B209" s="174" t="str">
        <f>'[1]зона-МСК'!B210</f>
        <v>Скамья гардеробная (1500х350х450)разборная</v>
      </c>
      <c r="C209" s="200">
        <f>'[1]расчет '!BG210</f>
        <v>4844.882333333334</v>
      </c>
      <c r="D209" s="201">
        <f>'[1]расчет '!BH210</f>
        <v>4844.882333333334</v>
      </c>
      <c r="E209" s="201">
        <f>'[1]расчет '!BJ210</f>
        <v>4993.649373175</v>
      </c>
      <c r="F209" s="213">
        <f>'[1]расчет '!BK210</f>
        <v>5277.840800916667</v>
      </c>
      <c r="G209" s="214">
        <f>'[1]расчет '!BL210</f>
        <v>5927.4212071833335</v>
      </c>
      <c r="H209" s="205">
        <f>'[1]расчет '!BM210</f>
        <v>6901.7918165833335</v>
      </c>
      <c r="I209" s="215">
        <f>'[1]расчет '!CO210</f>
        <v>8119.755078333334</v>
      </c>
      <c r="J209" s="216"/>
      <c r="K209" s="217"/>
      <c r="L209" s="221">
        <f>'[1]расчет '!CR210</f>
        <v>0</v>
      </c>
      <c r="M209" s="181">
        <f>'[1]расчет '!CS210</f>
        <v>0</v>
      </c>
      <c r="N209" s="227"/>
      <c r="O209" s="228"/>
      <c r="P209" s="228"/>
      <c r="Q209" s="228"/>
      <c r="R209" s="228"/>
      <c r="S209" s="228"/>
      <c r="T209" s="228"/>
      <c r="U209" s="228"/>
      <c r="V209" s="228"/>
      <c r="W209" s="250" t="e">
        <f>#REF!*1.0753</f>
        <v>#REF!</v>
      </c>
      <c r="X209" s="250" t="e">
        <f t="shared" si="10"/>
        <v>#REF!</v>
      </c>
      <c r="Y209" s="250" t="e">
        <f>(X209*#REF!/100)+X209</f>
        <v>#REF!</v>
      </c>
      <c r="Z209" s="250" t="e">
        <f t="shared" si="11"/>
        <v>#REF!</v>
      </c>
      <c r="AA209" s="250" t="e">
        <f t="shared" si="12"/>
        <v>#REF!</v>
      </c>
      <c r="AB209" s="250" t="e">
        <f t="shared" si="13"/>
        <v>#REF!</v>
      </c>
      <c r="AC209" s="250" t="e">
        <f>(AB209*#REF!/100)+AB209</f>
        <v>#REF!</v>
      </c>
    </row>
    <row r="210" spans="1:29" s="210" customFormat="1" ht="15" customHeight="1" thickBot="1">
      <c r="A210" s="199" t="str">
        <f>'[1]зона-МСК'!A211</f>
        <v>Скамейки гардеробные (МЕТАЛЛ)</v>
      </c>
      <c r="B210" s="199"/>
      <c r="C210" s="200" t="e">
        <f>'[1]расчет '!BG211</f>
        <v>#DIV/0!</v>
      </c>
      <c r="D210" s="201" t="e">
        <f>'[1]расчет '!BH211</f>
        <v>#DIV/0!</v>
      </c>
      <c r="E210" s="201">
        <f>'[1]расчет '!BJ211</f>
        <v>0</v>
      </c>
      <c r="F210" s="213">
        <f>'[1]расчет '!BK211</f>
        <v>0</v>
      </c>
      <c r="G210" s="214">
        <f>'[1]расчет '!BL211</f>
        <v>0</v>
      </c>
      <c r="H210" s="205">
        <f>'[1]расчет '!BM211</f>
        <v>0</v>
      </c>
      <c r="I210" s="215" t="e">
        <f>'[1]расчет '!CO211</f>
        <v>#REF!</v>
      </c>
      <c r="J210" s="216"/>
      <c r="K210" s="217"/>
      <c r="L210" s="221">
        <f>'[1]расчет '!CR211</f>
        <v>0</v>
      </c>
      <c r="M210" s="181">
        <f>'[1]расчет '!CS211</f>
        <v>0</v>
      </c>
      <c r="N210" s="219"/>
      <c r="O210" s="219"/>
      <c r="P210" s="219"/>
      <c r="Q210" s="219"/>
      <c r="R210" s="219"/>
      <c r="S210" s="219"/>
      <c r="T210" s="219"/>
      <c r="U210" s="219"/>
      <c r="V210" s="219"/>
      <c r="W210" s="251" t="e">
        <f>#REF!*1.0753</f>
        <v>#REF!</v>
      </c>
      <c r="X210" s="251" t="e">
        <f t="shared" si="10"/>
        <v>#REF!</v>
      </c>
      <c r="Y210" s="251" t="e">
        <f>(X210*#REF!/100)+X210</f>
        <v>#REF!</v>
      </c>
      <c r="Z210" s="251" t="e">
        <f t="shared" si="11"/>
        <v>#REF!</v>
      </c>
      <c r="AA210" s="251" t="e">
        <f t="shared" si="12"/>
        <v>#REF!</v>
      </c>
      <c r="AB210" s="251" t="e">
        <f t="shared" si="13"/>
        <v>#REF!</v>
      </c>
      <c r="AC210" s="251" t="e">
        <f>(AB210*#REF!/100)+AB210</f>
        <v>#REF!</v>
      </c>
    </row>
    <row r="211" spans="1:29" ht="15" customHeight="1" thickBot="1">
      <c r="A211" s="174" t="e">
        <f>'[1]зона-МСК'!A212</f>
        <v>#REF!</v>
      </c>
      <c r="B211" s="174" t="str">
        <f>'[1]зона-МСК'!B212</f>
        <v>Скамья гардеробная ( 600х350х450) металл. Снято с производства</v>
      </c>
      <c r="C211" s="200">
        <f>'[1]расчет '!BG212</f>
        <v>187.56666666666663</v>
      </c>
      <c r="D211" s="201">
        <f>'[1]расчет '!BH212</f>
        <v>187.56666666666663</v>
      </c>
      <c r="E211" s="201">
        <f>'[1]расчет '!BJ212</f>
        <v>0</v>
      </c>
      <c r="F211" s="213">
        <f>'[1]расчет '!BK212</f>
        <v>0</v>
      </c>
      <c r="G211" s="214">
        <f>'[1]расчет '!BL212</f>
        <v>0</v>
      </c>
      <c r="H211" s="205">
        <f>'[1]расчет '!BM212</f>
        <v>0</v>
      </c>
      <c r="I211" s="215">
        <f>'[1]расчет '!CO212</f>
        <v>0</v>
      </c>
      <c r="J211" s="216"/>
      <c r="K211" s="217"/>
      <c r="L211" s="221">
        <f>'[1]расчет '!CR212</f>
        <v>0</v>
      </c>
      <c r="M211" s="181">
        <f>'[1]расчет '!CS212</f>
        <v>0</v>
      </c>
      <c r="N211" s="227"/>
      <c r="O211" s="228"/>
      <c r="P211" s="228"/>
      <c r="Q211" s="228"/>
      <c r="R211" s="228"/>
      <c r="S211" s="228"/>
      <c r="T211" s="228"/>
      <c r="U211" s="228"/>
      <c r="V211" s="228"/>
      <c r="W211" s="250" t="e">
        <f>#REF!*1.0753</f>
        <v>#REF!</v>
      </c>
      <c r="X211" s="250" t="e">
        <f aca="true" t="shared" si="16" ref="X211:X274">W211*1.05</f>
        <v>#REF!</v>
      </c>
      <c r="Y211" s="250" t="e">
        <f>(X211*#REF!/100)+X211</f>
        <v>#REF!</v>
      </c>
      <c r="Z211" s="250" t="e">
        <f t="shared" si="11"/>
        <v>#REF!</v>
      </c>
      <c r="AA211" s="250" t="e">
        <f t="shared" si="12"/>
        <v>#REF!</v>
      </c>
      <c r="AB211" s="250" t="e">
        <f t="shared" si="13"/>
        <v>#REF!</v>
      </c>
      <c r="AC211" s="250" t="e">
        <f>(AB211*#REF!/100)+AB211</f>
        <v>#REF!</v>
      </c>
    </row>
    <row r="212" spans="1:29" ht="15" customHeight="1" thickBot="1">
      <c r="A212" s="174">
        <f>'[1]зона-МСК'!A213</f>
        <v>20000120281</v>
      </c>
      <c r="B212" s="174" t="str">
        <f>'[1]зона-МСК'!B213</f>
        <v>Скамья гардеробная (1000х350х450) металл. Снято с производства</v>
      </c>
      <c r="C212" s="200">
        <f>'[1]расчет '!BG213</f>
        <v>195.3819444444444</v>
      </c>
      <c r="D212" s="201">
        <f>'[1]расчет '!BH213</f>
        <v>195.38194444444443</v>
      </c>
      <c r="E212" s="201">
        <f>'[1]расчет '!BJ213</f>
        <v>0</v>
      </c>
      <c r="F212" s="213">
        <f>'[1]расчет '!BK213</f>
        <v>0</v>
      </c>
      <c r="G212" s="214">
        <f>'[1]расчет '!BL213</f>
        <v>0</v>
      </c>
      <c r="H212" s="205">
        <f>'[1]расчет '!BM213</f>
        <v>0</v>
      </c>
      <c r="I212" s="215">
        <f>'[1]расчет '!CO213</f>
        <v>0</v>
      </c>
      <c r="J212" s="216"/>
      <c r="K212" s="217"/>
      <c r="L212" s="221">
        <f>'[1]расчет '!CR213</f>
        <v>0</v>
      </c>
      <c r="M212" s="181">
        <f>'[1]расчет '!CS213</f>
        <v>0</v>
      </c>
      <c r="N212" s="227"/>
      <c r="O212" s="228"/>
      <c r="P212" s="228"/>
      <c r="Q212" s="228"/>
      <c r="R212" s="228"/>
      <c r="S212" s="228"/>
      <c r="T212" s="228"/>
      <c r="U212" s="228"/>
      <c r="V212" s="228"/>
      <c r="W212" s="250" t="e">
        <f>#REF!*1.0753</f>
        <v>#REF!</v>
      </c>
      <c r="X212" s="250" t="e">
        <f t="shared" si="16"/>
        <v>#REF!</v>
      </c>
      <c r="Y212" s="250" t="e">
        <f>(X212*#REF!/100)+X212</f>
        <v>#REF!</v>
      </c>
      <c r="Z212" s="250" t="e">
        <f aca="true" t="shared" si="17" ref="Z212:Z275">X212*1.05</f>
        <v>#REF!</v>
      </c>
      <c r="AA212" s="250" t="e">
        <f aca="true" t="shared" si="18" ref="AA212:AA275">Z212*1.05</f>
        <v>#REF!</v>
      </c>
      <c r="AB212" s="250" t="e">
        <f aca="true" t="shared" si="19" ref="AB212:AB275">AA212*1.1</f>
        <v>#REF!</v>
      </c>
      <c r="AC212" s="250" t="e">
        <f>(AB212*#REF!/100)+AB212</f>
        <v>#REF!</v>
      </c>
    </row>
    <row r="213" spans="1:29" s="210" customFormat="1" ht="15" customHeight="1" thickBot="1">
      <c r="A213" s="199" t="str">
        <f>'[1]зона-МСК'!A214</f>
        <v>Банковское оборудование</v>
      </c>
      <c r="B213" s="199"/>
      <c r="C213" s="200" t="e">
        <f>'[1]расчет '!BG214</f>
        <v>#DIV/0!</v>
      </c>
      <c r="D213" s="201" t="e">
        <f>'[1]расчет '!BH214</f>
        <v>#DIV/0!</v>
      </c>
      <c r="E213" s="201">
        <f>'[1]расчет '!BJ214</f>
        <v>0</v>
      </c>
      <c r="F213" s="213">
        <f>'[1]расчет '!BK214</f>
        <v>0</v>
      </c>
      <c r="G213" s="214">
        <f>'[1]расчет '!BL214</f>
        <v>0</v>
      </c>
      <c r="H213" s="205">
        <f>'[1]расчет '!BM214</f>
        <v>0</v>
      </c>
      <c r="I213" s="215" t="e">
        <f>'[1]расчет '!CO214</f>
        <v>#REF!</v>
      </c>
      <c r="J213" s="216"/>
      <c r="K213" s="217"/>
      <c r="L213" s="221">
        <f>'[1]расчет '!CR214</f>
        <v>0</v>
      </c>
      <c r="M213" s="181">
        <f>'[1]расчет '!CS214</f>
        <v>0</v>
      </c>
      <c r="N213" s="219"/>
      <c r="O213" s="219"/>
      <c r="P213" s="219"/>
      <c r="Q213" s="219"/>
      <c r="R213" s="219"/>
      <c r="S213" s="219"/>
      <c r="T213" s="219"/>
      <c r="U213" s="219"/>
      <c r="V213" s="219"/>
      <c r="W213" s="251" t="e">
        <f>#REF!*1.0753</f>
        <v>#REF!</v>
      </c>
      <c r="X213" s="251" t="e">
        <f t="shared" si="16"/>
        <v>#REF!</v>
      </c>
      <c r="Y213" s="251" t="e">
        <f>(X213*#REF!/100)+X213</f>
        <v>#REF!</v>
      </c>
      <c r="Z213" s="251" t="e">
        <f t="shared" si="17"/>
        <v>#REF!</v>
      </c>
      <c r="AA213" s="251" t="e">
        <f t="shared" si="18"/>
        <v>#REF!</v>
      </c>
      <c r="AB213" s="251" t="e">
        <f t="shared" si="19"/>
        <v>#REF!</v>
      </c>
      <c r="AC213" s="251" t="e">
        <f>(AB213*#REF!/100)+AB213</f>
        <v>#REF!</v>
      </c>
    </row>
    <row r="214" spans="1:29" ht="15" customHeight="1" thickBot="1">
      <c r="A214" s="174">
        <f>'[1]зона-МСК'!A215</f>
        <v>20000119884</v>
      </c>
      <c r="B214" s="174" t="str">
        <f>'[1]зона-МСК'!B215</f>
        <v>Тележка для денег большая 560х790х800</v>
      </c>
      <c r="C214" s="200">
        <f>'[1]расчет '!BG215</f>
        <v>9030.581833333332</v>
      </c>
      <c r="D214" s="201">
        <f>'[1]расчет '!BH215</f>
        <v>9030.581833333332</v>
      </c>
      <c r="E214" s="201">
        <f>'[1]расчет '!BJ215</f>
        <v>9222.036273999998</v>
      </c>
      <c r="F214" s="213">
        <f>'[1]расчет '!BK215</f>
        <v>9746.867606666667</v>
      </c>
      <c r="G214" s="214">
        <f>'[1]расчет '!BL215</f>
        <v>10946.482081333332</v>
      </c>
      <c r="H214" s="205">
        <f>'[1]расчет '!BM215</f>
        <v>12745.903793333331</v>
      </c>
      <c r="I214" s="215">
        <f>'[1]расчет '!CO215</f>
        <v>14995.180933333331</v>
      </c>
      <c r="J214" s="216"/>
      <c r="K214" s="217"/>
      <c r="L214" s="221">
        <f>'[1]расчет '!CR215</f>
        <v>0</v>
      </c>
      <c r="M214" s="181">
        <f>'[1]расчет '!CS215</f>
        <v>0</v>
      </c>
      <c r="N214" s="227"/>
      <c r="O214" s="228"/>
      <c r="P214" s="228"/>
      <c r="Q214" s="228"/>
      <c r="R214" s="228"/>
      <c r="S214" s="228"/>
      <c r="T214" s="228"/>
      <c r="U214" s="228"/>
      <c r="V214" s="228"/>
      <c r="W214" s="250" t="e">
        <f>#REF!*1.0753</f>
        <v>#REF!</v>
      </c>
      <c r="X214" s="250" t="e">
        <f t="shared" si="16"/>
        <v>#REF!</v>
      </c>
      <c r="Y214" s="250" t="e">
        <f>(X214*#REF!/100)+X214</f>
        <v>#REF!</v>
      </c>
      <c r="Z214" s="250" t="e">
        <f t="shared" si="17"/>
        <v>#REF!</v>
      </c>
      <c r="AA214" s="250" t="e">
        <f t="shared" si="18"/>
        <v>#REF!</v>
      </c>
      <c r="AB214" s="250" t="e">
        <f t="shared" si="19"/>
        <v>#REF!</v>
      </c>
      <c r="AC214" s="250" t="e">
        <f>(AB214*#REF!/100)+AB214</f>
        <v>#REF!</v>
      </c>
    </row>
    <row r="215" spans="1:29" ht="15" customHeight="1" thickBot="1">
      <c r="A215" s="174">
        <f>'[1]зона-МСК'!A216</f>
        <v>20000119883</v>
      </c>
      <c r="B215" s="174" t="str">
        <f>'[1]зона-МСК'!B216</f>
        <v>Тележка для денег малая 450х550х600</v>
      </c>
      <c r="C215" s="200">
        <f>'[1]расчет '!BG216</f>
        <v>7179.641833333333</v>
      </c>
      <c r="D215" s="201">
        <f>'[1]расчет '!BH216</f>
        <v>7179.641833333333</v>
      </c>
      <c r="E215" s="201">
        <f>'[1]расчет '!BJ216</f>
        <v>7400.711314</v>
      </c>
      <c r="F215" s="213">
        <f>'[1]расчет '!BK216</f>
        <v>7821.890006666667</v>
      </c>
      <c r="G215" s="214">
        <f>'[1]расчет '!BL216</f>
        <v>8784.584161333334</v>
      </c>
      <c r="H215" s="205">
        <f>'[1]расчет '!BM216</f>
        <v>10228.625393333334</v>
      </c>
      <c r="I215" s="215">
        <f>'[1]расчет '!CO216</f>
        <v>12033.676933333334</v>
      </c>
      <c r="J215" s="216"/>
      <c r="K215" s="217"/>
      <c r="L215" s="221">
        <f>'[1]расчет '!CR216</f>
        <v>0</v>
      </c>
      <c r="M215" s="181">
        <f>'[1]расчет '!CS216</f>
        <v>0</v>
      </c>
      <c r="N215" s="227"/>
      <c r="O215" s="228"/>
      <c r="P215" s="228"/>
      <c r="Q215" s="228"/>
      <c r="R215" s="228"/>
      <c r="S215" s="228"/>
      <c r="T215" s="228"/>
      <c r="U215" s="228"/>
      <c r="V215" s="228"/>
      <c r="W215" s="250" t="e">
        <f>#REF!*1.0753</f>
        <v>#REF!</v>
      </c>
      <c r="X215" s="250" t="e">
        <f t="shared" si="16"/>
        <v>#REF!</v>
      </c>
      <c r="Y215" s="250" t="e">
        <f>(X215*#REF!/100)+X215</f>
        <v>#REF!</v>
      </c>
      <c r="Z215" s="250" t="e">
        <f t="shared" si="17"/>
        <v>#REF!</v>
      </c>
      <c r="AA215" s="250" t="e">
        <f t="shared" si="18"/>
        <v>#REF!</v>
      </c>
      <c r="AB215" s="250" t="e">
        <f t="shared" si="19"/>
        <v>#REF!</v>
      </c>
      <c r="AC215" s="250" t="e">
        <f>(AB215*#REF!/100)+AB215</f>
        <v>#REF!</v>
      </c>
    </row>
    <row r="216" spans="1:29" ht="15" customHeight="1" thickBot="1">
      <c r="A216" s="174">
        <f>'[1]зона-МСК'!A217</f>
        <v>20000119379</v>
      </c>
      <c r="B216" s="174" t="str">
        <f>'[1]зона-МСК'!B217</f>
        <v>Тележка для денег средняя с двумя крышками 560х730х670</v>
      </c>
      <c r="C216" s="200">
        <f>'[1]расчет '!BG217</f>
        <v>9275.189833333332</v>
      </c>
      <c r="D216" s="201">
        <f>'[1]расчет '!BH217</f>
        <v>9275.189833333332</v>
      </c>
      <c r="E216" s="201">
        <f>'[1]расчет '!BJ217</f>
        <v>9462.730545999999</v>
      </c>
      <c r="F216" s="213">
        <f>'[1]расчет '!BK217</f>
        <v>10001.259926666666</v>
      </c>
      <c r="G216" s="214">
        <f>'[1]расчет '!BL217</f>
        <v>11232.184225333333</v>
      </c>
      <c r="H216" s="205">
        <f>'[1]расчет '!BM217</f>
        <v>13078.570673333332</v>
      </c>
      <c r="I216" s="215">
        <f>'[1]расчет '!CO217</f>
        <v>15386.553733333332</v>
      </c>
      <c r="J216" s="216"/>
      <c r="K216" s="217"/>
      <c r="L216" s="221">
        <f>'[1]расчет '!CR217</f>
        <v>0</v>
      </c>
      <c r="M216" s="181">
        <f>'[1]расчет '!CS217</f>
        <v>0</v>
      </c>
      <c r="N216" s="227"/>
      <c r="O216" s="228"/>
      <c r="P216" s="228"/>
      <c r="Q216" s="228"/>
      <c r="R216" s="228"/>
      <c r="S216" s="228"/>
      <c r="T216" s="228"/>
      <c r="U216" s="228"/>
      <c r="V216" s="228"/>
      <c r="W216" s="250" t="e">
        <f>#REF!*1.0753</f>
        <v>#REF!</v>
      </c>
      <c r="X216" s="250" t="e">
        <f t="shared" si="16"/>
        <v>#REF!</v>
      </c>
      <c r="Y216" s="250" t="e">
        <f>(X216*#REF!/100)+X216</f>
        <v>#REF!</v>
      </c>
      <c r="Z216" s="250" t="e">
        <f t="shared" si="17"/>
        <v>#REF!</v>
      </c>
      <c r="AA216" s="250" t="e">
        <f t="shared" si="18"/>
        <v>#REF!</v>
      </c>
      <c r="AB216" s="250" t="e">
        <f t="shared" si="19"/>
        <v>#REF!</v>
      </c>
      <c r="AC216" s="250" t="e">
        <f>(AB216*#REF!/100)+AB216</f>
        <v>#REF!</v>
      </c>
    </row>
    <row r="217" spans="1:29" ht="15" customHeight="1" thickBot="1">
      <c r="A217" s="174">
        <f>'[1]зона-МСК'!A218</f>
        <v>20000118697</v>
      </c>
      <c r="B217" s="174" t="str">
        <f>'[1]зона-МСК'!B218</f>
        <v>Шкаф абонентский 20 ячеек</v>
      </c>
      <c r="C217" s="200">
        <f>'[1]расчет '!BG218</f>
        <v>11076.29051851852</v>
      </c>
      <c r="D217" s="201">
        <f>'[1]расчет '!BH218</f>
        <v>11076.29051851852</v>
      </c>
      <c r="E217" s="201">
        <f>'[1]расчет '!BJ218</f>
        <v>11197.68653688889</v>
      </c>
      <c r="F217" s="213">
        <f>'[1]расчет '!BK218</f>
        <v>11834.95325037037</v>
      </c>
      <c r="G217" s="214">
        <f>'[1]расчет '!BL218</f>
        <v>13291.562881185186</v>
      </c>
      <c r="H217" s="205">
        <f>'[1]расчет '!BM218</f>
        <v>15476.477327407407</v>
      </c>
      <c r="I217" s="215">
        <f>'[1]расчет '!CO218</f>
        <v>18207.620385185186</v>
      </c>
      <c r="J217" s="216"/>
      <c r="K217" s="217"/>
      <c r="L217" s="221">
        <f>'[1]расчет '!CR218</f>
        <v>0</v>
      </c>
      <c r="M217" s="181">
        <f>'[1]расчет '!CS218</f>
        <v>0</v>
      </c>
      <c r="N217" s="227"/>
      <c r="O217" s="228"/>
      <c r="P217" s="228"/>
      <c r="Q217" s="228"/>
      <c r="R217" s="228"/>
      <c r="S217" s="228"/>
      <c r="T217" s="228"/>
      <c r="U217" s="228"/>
      <c r="V217" s="228"/>
      <c r="W217" s="250" t="e">
        <f>#REF!*1.0753</f>
        <v>#REF!</v>
      </c>
      <c r="X217" s="250" t="e">
        <f t="shared" si="16"/>
        <v>#REF!</v>
      </c>
      <c r="Y217" s="250" t="e">
        <f>(X217*#REF!/100)+X217</f>
        <v>#REF!</v>
      </c>
      <c r="Z217" s="250" t="e">
        <f t="shared" si="17"/>
        <v>#REF!</v>
      </c>
      <c r="AA217" s="250" t="e">
        <f t="shared" si="18"/>
        <v>#REF!</v>
      </c>
      <c r="AB217" s="250" t="e">
        <f t="shared" si="19"/>
        <v>#REF!</v>
      </c>
      <c r="AC217" s="250" t="e">
        <f>(AB217*#REF!/100)+AB217</f>
        <v>#REF!</v>
      </c>
    </row>
    <row r="218" spans="1:29" ht="15" customHeight="1" thickBot="1">
      <c r="A218" s="174">
        <f>'[1]зона-МСК'!A219</f>
        <v>20000118698</v>
      </c>
      <c r="B218" s="174" t="str">
        <f>'[1]зона-МСК'!B219</f>
        <v>Шкаф абонентский 40 ячеек</v>
      </c>
      <c r="C218" s="200">
        <f>'[1]расчет '!BG219</f>
        <v>20056.569333333337</v>
      </c>
      <c r="D218" s="201">
        <f>'[1]расчет '!BH219</f>
        <v>20056.569333333337</v>
      </c>
      <c r="E218" s="201">
        <f>'[1]расчет '!BJ219</f>
        <v>20273.174224000002</v>
      </c>
      <c r="F218" s="213">
        <f>'[1]расчет '!BK219</f>
        <v>21426.93210666667</v>
      </c>
      <c r="G218" s="214">
        <f>'[1]расчет '!BL219</f>
        <v>24064.092981333335</v>
      </c>
      <c r="H218" s="205">
        <f>'[1]расчет '!BM219</f>
        <v>28019.834293333337</v>
      </c>
      <c r="I218" s="215">
        <f>'[1]расчет '!CO219</f>
        <v>32964.51093333334</v>
      </c>
      <c r="J218" s="216"/>
      <c r="K218" s="217"/>
      <c r="L218" s="221">
        <f>'[1]расчет '!CR219</f>
        <v>0</v>
      </c>
      <c r="M218" s="181">
        <f>'[1]расчет '!CS219</f>
        <v>0</v>
      </c>
      <c r="N218" s="227"/>
      <c r="O218" s="228"/>
      <c r="P218" s="228"/>
      <c r="Q218" s="228"/>
      <c r="R218" s="228"/>
      <c r="S218" s="228"/>
      <c r="T218" s="228"/>
      <c r="U218" s="228"/>
      <c r="V218" s="228"/>
      <c r="W218" s="250" t="e">
        <f>#REF!*1.0753</f>
        <v>#REF!</v>
      </c>
      <c r="X218" s="250" t="e">
        <f t="shared" si="16"/>
        <v>#REF!</v>
      </c>
      <c r="Y218" s="250" t="e">
        <f>(X218*#REF!/100)+X218</f>
        <v>#REF!</v>
      </c>
      <c r="Z218" s="250" t="e">
        <f t="shared" si="17"/>
        <v>#REF!</v>
      </c>
      <c r="AA218" s="250" t="e">
        <f t="shared" si="18"/>
        <v>#REF!</v>
      </c>
      <c r="AB218" s="250" t="e">
        <f t="shared" si="19"/>
        <v>#REF!</v>
      </c>
      <c r="AC218" s="250" t="e">
        <f>(AB218*#REF!/100)+AB218</f>
        <v>#REF!</v>
      </c>
    </row>
    <row r="219" spans="1:29" ht="15" customHeight="1" thickBot="1">
      <c r="A219" s="174" t="str">
        <f>'[1]зона-МСК'!A220</f>
        <v>УП-00006083</v>
      </c>
      <c r="B219" s="174" t="str">
        <f>'[1]зона-МСК'!B220</f>
        <v>Шкаф абонентский 60 ячеек</v>
      </c>
      <c r="C219" s="200">
        <f>'[1]расчет '!BG220</f>
        <v>34943.48366666667</v>
      </c>
      <c r="D219" s="201">
        <f>'[1]расчет '!BH220</f>
        <v>34943.48366666667</v>
      </c>
      <c r="E219" s="201">
        <f>'[1]расчет '!BJ220</f>
        <v>35713.580592275</v>
      </c>
      <c r="F219" s="213">
        <f>'[1]расчет '!BK220</f>
        <v>37746.06078858333</v>
      </c>
      <c r="G219" s="214">
        <f>'[1]расчет '!BL220</f>
        <v>42391.72980871666</v>
      </c>
      <c r="H219" s="205">
        <f>'[1]расчет '!BM220</f>
        <v>49360.23333891666</v>
      </c>
      <c r="I219" s="215">
        <f>'[1]расчет '!CO220</f>
        <v>58070.86275166666</v>
      </c>
      <c r="J219" s="216"/>
      <c r="K219" s="217"/>
      <c r="L219" s="221">
        <f>'[1]расчет '!CR220</f>
        <v>0</v>
      </c>
      <c r="M219" s="181">
        <f>'[1]расчет '!CS220</f>
        <v>0</v>
      </c>
      <c r="N219" s="227"/>
      <c r="O219" s="228"/>
      <c r="P219" s="228"/>
      <c r="Q219" s="228"/>
      <c r="R219" s="228"/>
      <c r="S219" s="228"/>
      <c r="T219" s="228"/>
      <c r="U219" s="228"/>
      <c r="V219" s="228"/>
      <c r="W219" s="250" t="e">
        <f>#REF!*1.0753</f>
        <v>#REF!</v>
      </c>
      <c r="X219" s="250" t="e">
        <f t="shared" si="16"/>
        <v>#REF!</v>
      </c>
      <c r="Y219" s="250" t="e">
        <f>(X219*#REF!/100)+X219</f>
        <v>#REF!</v>
      </c>
      <c r="Z219" s="250" t="e">
        <f t="shared" si="17"/>
        <v>#REF!</v>
      </c>
      <c r="AA219" s="250" t="e">
        <f t="shared" si="18"/>
        <v>#REF!</v>
      </c>
      <c r="AB219" s="250" t="e">
        <f t="shared" si="19"/>
        <v>#REF!</v>
      </c>
      <c r="AC219" s="250" t="e">
        <f>(AB219*#REF!/100)+AB219</f>
        <v>#REF!</v>
      </c>
    </row>
    <row r="220" spans="1:29" s="219" customFormat="1" ht="15" customHeight="1" thickBot="1">
      <c r="A220" s="174">
        <f>'[1]зона-МСК'!A221</f>
        <v>20000118072</v>
      </c>
      <c r="B220" s="174" t="str">
        <f>'[1]зона-МСК'!B221</f>
        <v>Шкаф-модуль для индивид. хранения на 10 ячеек</v>
      </c>
      <c r="C220" s="200">
        <f>'[1]расчет '!BG221</f>
        <v>11135.540916666667</v>
      </c>
      <c r="D220" s="201">
        <f>'[1]расчет '!BH221</f>
        <v>11135.540916666669</v>
      </c>
      <c r="E220" s="201">
        <f>'[1]расчет '!BJ221</f>
        <v>11473.011141281251</v>
      </c>
      <c r="F220" s="213">
        <f>'[1]расчет '!BK221</f>
        <v>12125.946734687503</v>
      </c>
      <c r="G220" s="214">
        <f>'[1]расчет '!BL221</f>
        <v>13618.370948187501</v>
      </c>
      <c r="H220" s="205">
        <f>'[1]расчет '!BM221</f>
        <v>15857.0072684375</v>
      </c>
      <c r="I220" s="215">
        <f>'[1]расчет '!CO221</f>
        <v>18655.302668750002</v>
      </c>
      <c r="J220" s="216"/>
      <c r="K220" s="217"/>
      <c r="L220" s="221">
        <f>'[1]расчет '!CR221</f>
        <v>0</v>
      </c>
      <c r="M220" s="181">
        <f>'[1]расчет '!CS221</f>
        <v>0</v>
      </c>
      <c r="N220" s="227"/>
      <c r="O220" s="228"/>
      <c r="P220" s="228"/>
      <c r="Q220" s="228"/>
      <c r="R220" s="228"/>
      <c r="S220" s="228"/>
      <c r="T220" s="228"/>
      <c r="U220" s="228"/>
      <c r="V220" s="228"/>
      <c r="W220" s="250" t="e">
        <f>#REF!*1.0753</f>
        <v>#REF!</v>
      </c>
      <c r="X220" s="250" t="e">
        <f t="shared" si="16"/>
        <v>#REF!</v>
      </c>
      <c r="Y220" s="250" t="e">
        <f>(X220*#REF!/100)+X220</f>
        <v>#REF!</v>
      </c>
      <c r="Z220" s="250" t="e">
        <f t="shared" si="17"/>
        <v>#REF!</v>
      </c>
      <c r="AA220" s="250" t="e">
        <f t="shared" si="18"/>
        <v>#REF!</v>
      </c>
      <c r="AB220" s="250" t="e">
        <f t="shared" si="19"/>
        <v>#REF!</v>
      </c>
      <c r="AC220" s="250" t="e">
        <f>(AB220*#REF!/100)+AB220</f>
        <v>#REF!</v>
      </c>
    </row>
    <row r="221" spans="1:29" ht="15" customHeight="1" thickBot="1">
      <c r="A221" s="174">
        <f>'[1]зона-МСК'!A222</f>
        <v>20000117941</v>
      </c>
      <c r="B221" s="174" t="str">
        <f>'[1]зона-МСК'!B222</f>
        <v>Шкаф-модуль для индивид. хранения на 20 ячеек</v>
      </c>
      <c r="C221" s="200">
        <f>'[1]расчет '!BG222</f>
        <v>16846.025833333333</v>
      </c>
      <c r="D221" s="201">
        <f>'[1]расчет '!BH222</f>
        <v>16846.025833333333</v>
      </c>
      <c r="E221" s="201">
        <f>'[1]расчет '!BJ222</f>
        <v>17229.541291937498</v>
      </c>
      <c r="F221" s="213">
        <f>'[1]расчет '!BK222</f>
        <v>18210.084292291664</v>
      </c>
      <c r="G221" s="214">
        <f>'[1]расчет '!BL222</f>
        <v>20451.32543595833</v>
      </c>
      <c r="H221" s="205">
        <f>'[1]расчет '!BM222</f>
        <v>23813.18715145833</v>
      </c>
      <c r="I221" s="215">
        <f>'[1]расчет '!CO222</f>
        <v>28015.51429583333</v>
      </c>
      <c r="J221" s="216"/>
      <c r="K221" s="217"/>
      <c r="L221" s="221">
        <f>'[1]расчет '!CR222</f>
        <v>0</v>
      </c>
      <c r="M221" s="181">
        <f>'[1]расчет '!CS222</f>
        <v>0</v>
      </c>
      <c r="N221" s="227"/>
      <c r="O221" s="228"/>
      <c r="P221" s="228"/>
      <c r="Q221" s="228"/>
      <c r="R221" s="228"/>
      <c r="S221" s="228"/>
      <c r="T221" s="228"/>
      <c r="U221" s="228"/>
      <c r="V221" s="228"/>
      <c r="W221" s="250" t="e">
        <f>#REF!*1.0753</f>
        <v>#REF!</v>
      </c>
      <c r="X221" s="250" t="e">
        <f t="shared" si="16"/>
        <v>#REF!</v>
      </c>
      <c r="Y221" s="250" t="e">
        <f>(X221*#REF!/100)+X221</f>
        <v>#REF!</v>
      </c>
      <c r="Z221" s="250" t="e">
        <f t="shared" si="17"/>
        <v>#REF!</v>
      </c>
      <c r="AA221" s="250" t="e">
        <f t="shared" si="18"/>
        <v>#REF!</v>
      </c>
      <c r="AB221" s="250" t="e">
        <f t="shared" si="19"/>
        <v>#REF!</v>
      </c>
      <c r="AC221" s="250" t="e">
        <f>(AB221*#REF!/100)+AB221</f>
        <v>#REF!</v>
      </c>
    </row>
    <row r="222" spans="1:29" s="210" customFormat="1" ht="15" customHeight="1" thickBot="1">
      <c r="A222" s="199" t="str">
        <f>'[1]зона-МСК'!A223</f>
        <v>Медицинская мебель прочая</v>
      </c>
      <c r="B222" s="199"/>
      <c r="C222" s="200" t="e">
        <f>'[1]расчет '!BG223</f>
        <v>#DIV/0!</v>
      </c>
      <c r="D222" s="201" t="e">
        <f>'[1]расчет '!BH223</f>
        <v>#DIV/0!</v>
      </c>
      <c r="E222" s="201">
        <f>'[1]расчет '!BJ223</f>
        <v>0</v>
      </c>
      <c r="F222" s="213">
        <f>'[1]расчет '!BK223</f>
        <v>0</v>
      </c>
      <c r="G222" s="214">
        <f>'[1]расчет '!BL223</f>
        <v>0</v>
      </c>
      <c r="H222" s="205">
        <f>'[1]расчет '!BM223</f>
        <v>0</v>
      </c>
      <c r="I222" s="215" t="e">
        <f>'[1]расчет '!CO223</f>
        <v>#REF!</v>
      </c>
      <c r="J222" s="216"/>
      <c r="K222" s="217"/>
      <c r="L222" s="221">
        <f>'[1]расчет '!CR223</f>
        <v>0</v>
      </c>
      <c r="M222" s="181">
        <f>'[1]расчет '!CS223</f>
        <v>0</v>
      </c>
      <c r="N222" s="219"/>
      <c r="O222" s="219"/>
      <c r="P222" s="219"/>
      <c r="Q222" s="219"/>
      <c r="R222" s="219"/>
      <c r="S222" s="219"/>
      <c r="T222" s="219"/>
      <c r="U222" s="219"/>
      <c r="V222" s="219"/>
      <c r="W222" s="251" t="e">
        <f>#REF!*1.0753</f>
        <v>#REF!</v>
      </c>
      <c r="X222" s="251" t="e">
        <f t="shared" si="16"/>
        <v>#REF!</v>
      </c>
      <c r="Y222" s="251" t="e">
        <f>(X222*#REF!/100)+X222</f>
        <v>#REF!</v>
      </c>
      <c r="Z222" s="251" t="e">
        <f t="shared" si="17"/>
        <v>#REF!</v>
      </c>
      <c r="AA222" s="251" t="e">
        <f t="shared" si="18"/>
        <v>#REF!</v>
      </c>
      <c r="AB222" s="251" t="e">
        <f t="shared" si="19"/>
        <v>#REF!</v>
      </c>
      <c r="AC222" s="251" t="e">
        <f>(AB222*#REF!/100)+AB222</f>
        <v>#REF!</v>
      </c>
    </row>
    <row r="223" spans="1:29" ht="15" customHeight="1" thickBot="1">
      <c r="A223" s="174">
        <f>'[1]зона-МСК'!A224</f>
        <v>20000116816</v>
      </c>
      <c r="B223" s="174" t="str">
        <f>'[1]зона-МСК'!B224</f>
        <v>Аптечка с замком</v>
      </c>
      <c r="C223" s="200">
        <f>'[1]расчет '!BG224</f>
        <v>1076.6476666666665</v>
      </c>
      <c r="D223" s="201">
        <f>'[1]расчет '!BH224</f>
        <v>1076.6476666666665</v>
      </c>
      <c r="E223" s="201">
        <f>'[1]расчет '!BJ224</f>
        <v>1086.2968039999998</v>
      </c>
      <c r="F223" s="213">
        <f>'[1]расчет '!BK224</f>
        <v>1148.1185733333332</v>
      </c>
      <c r="G223" s="214">
        <f>'[1]расчет '!BL224</f>
        <v>1289.4254746666666</v>
      </c>
      <c r="H223" s="205">
        <f>'[1]расчет '!BM224</f>
        <v>1501.3858266666664</v>
      </c>
      <c r="I223" s="215">
        <f>'[1]расчет '!CO224</f>
        <v>1766.3362666666665</v>
      </c>
      <c r="J223" s="216"/>
      <c r="K223" s="217"/>
      <c r="L223" s="221">
        <f>'[1]расчет '!CR224</f>
        <v>0</v>
      </c>
      <c r="M223" s="181">
        <f>'[1]расчет '!CS224</f>
        <v>0</v>
      </c>
      <c r="N223" s="227"/>
      <c r="O223" s="228"/>
      <c r="P223" s="228"/>
      <c r="Q223" s="228"/>
      <c r="R223" s="228"/>
      <c r="S223" s="228"/>
      <c r="T223" s="228"/>
      <c r="U223" s="228"/>
      <c r="V223" s="228"/>
      <c r="W223" s="250" t="e">
        <f>#REF!*1.0753</f>
        <v>#REF!</v>
      </c>
      <c r="X223" s="250" t="e">
        <f t="shared" si="16"/>
        <v>#REF!</v>
      </c>
      <c r="Y223" s="250" t="e">
        <f>(X223*#REF!/100)+X223</f>
        <v>#REF!</v>
      </c>
      <c r="Z223" s="250" t="e">
        <f t="shared" si="17"/>
        <v>#REF!</v>
      </c>
      <c r="AA223" s="250" t="e">
        <f t="shared" si="18"/>
        <v>#REF!</v>
      </c>
      <c r="AB223" s="250" t="e">
        <f t="shared" si="19"/>
        <v>#REF!</v>
      </c>
      <c r="AC223" s="250" t="e">
        <f>(AB223*#REF!/100)+AB223</f>
        <v>#REF!</v>
      </c>
    </row>
    <row r="224" spans="1:29" ht="15" customHeight="1" thickBot="1">
      <c r="A224" s="174">
        <f>'[1]зона-МСК'!A225</f>
        <v>20000119692</v>
      </c>
      <c r="B224" s="174" t="str">
        <f>'[1]зона-МСК'!B225</f>
        <v>Банкетка</v>
      </c>
      <c r="C224" s="200">
        <f>'[1]расчет '!BG225</f>
        <v>3158.213555555555</v>
      </c>
      <c r="D224" s="201">
        <f>'[1]расчет '!BH225</f>
        <v>3158.213555555555</v>
      </c>
      <c r="E224" s="201">
        <f>'[1]расчет '!BJ225</f>
        <v>3197.267138666666</v>
      </c>
      <c r="F224" s="213">
        <f>'[1]расчет '!BK225</f>
        <v>3379.225431111111</v>
      </c>
      <c r="G224" s="214">
        <f>'[1]расчет '!BL225</f>
        <v>3795.130099555555</v>
      </c>
      <c r="H224" s="205">
        <f>'[1]расчет '!BM225</f>
        <v>4418.987102222221</v>
      </c>
      <c r="I224" s="215">
        <f>'[1]расчет '!CO225</f>
        <v>5198.808355555555</v>
      </c>
      <c r="J224" s="216"/>
      <c r="K224" s="217"/>
      <c r="L224" s="221">
        <f>'[1]расчет '!CR225</f>
        <v>0</v>
      </c>
      <c r="M224" s="181">
        <f>'[1]расчет '!CS225</f>
        <v>0</v>
      </c>
      <c r="N224" s="227"/>
      <c r="O224" s="228"/>
      <c r="P224" s="228"/>
      <c r="Q224" s="228"/>
      <c r="R224" s="228"/>
      <c r="S224" s="228"/>
      <c r="T224" s="228"/>
      <c r="U224" s="228"/>
      <c r="V224" s="228"/>
      <c r="W224" s="250" t="e">
        <f>#REF!*1.0753</f>
        <v>#REF!</v>
      </c>
      <c r="X224" s="250" t="e">
        <f t="shared" si="16"/>
        <v>#REF!</v>
      </c>
      <c r="Y224" s="250" t="e">
        <f>(X224*#REF!/100)+X224</f>
        <v>#REF!</v>
      </c>
      <c r="Z224" s="250" t="e">
        <f t="shared" si="17"/>
        <v>#REF!</v>
      </c>
      <c r="AA224" s="250" t="e">
        <f t="shared" si="18"/>
        <v>#REF!</v>
      </c>
      <c r="AB224" s="250" t="e">
        <f t="shared" si="19"/>
        <v>#REF!</v>
      </c>
      <c r="AC224" s="250" t="e">
        <f>(AB224*#REF!/100)+AB224</f>
        <v>#REF!</v>
      </c>
    </row>
    <row r="225" spans="1:29" ht="15" customHeight="1" thickBot="1">
      <c r="A225" s="174" t="str">
        <f>'[1]зона-МСК'!A226</f>
        <v>УП-00004610</v>
      </c>
      <c r="B225" s="174" t="str">
        <f>'[1]зона-МСК'!B226</f>
        <v>Кушетка</v>
      </c>
      <c r="C225" s="200">
        <f>'[1]расчет '!BG226</f>
        <v>4299.974333333334</v>
      </c>
      <c r="D225" s="201">
        <f>'[1]расчет '!BH226</f>
        <v>4299.974333333334</v>
      </c>
      <c r="E225" s="201">
        <f>'[1]расчет '!BJ226</f>
        <v>4365.552244</v>
      </c>
      <c r="F225" s="213">
        <f>'[1]расчет '!BK226</f>
        <v>4613.998306666667</v>
      </c>
      <c r="G225" s="214">
        <f>'[1]расчет '!BL226</f>
        <v>5181.875021333334</v>
      </c>
      <c r="H225" s="205">
        <f>'[1]расчет '!BM226</f>
        <v>6033.690093333334</v>
      </c>
      <c r="I225" s="215">
        <f>'[1]расчет '!CO226</f>
        <v>7098.458933333334</v>
      </c>
      <c r="J225" s="216"/>
      <c r="K225" s="217"/>
      <c r="L225" s="221">
        <f>'[1]расчет '!CR226</f>
        <v>0</v>
      </c>
      <c r="M225" s="181">
        <f>'[1]расчет '!CS226</f>
        <v>0</v>
      </c>
      <c r="N225" s="227"/>
      <c r="O225" s="228"/>
      <c r="P225" s="228"/>
      <c r="Q225" s="228"/>
      <c r="R225" s="228"/>
      <c r="S225" s="228"/>
      <c r="T225" s="228"/>
      <c r="U225" s="228"/>
      <c r="V225" s="228"/>
      <c r="W225" s="250" t="e">
        <f>#REF!*1.0753</f>
        <v>#REF!</v>
      </c>
      <c r="X225" s="250" t="e">
        <f t="shared" si="16"/>
        <v>#REF!</v>
      </c>
      <c r="Y225" s="250" t="e">
        <f>(X225*#REF!/100)+X225</f>
        <v>#REF!</v>
      </c>
      <c r="Z225" s="250" t="e">
        <f t="shared" si="17"/>
        <v>#REF!</v>
      </c>
      <c r="AA225" s="250" t="e">
        <f t="shared" si="18"/>
        <v>#REF!</v>
      </c>
      <c r="AB225" s="250" t="e">
        <f t="shared" si="19"/>
        <v>#REF!</v>
      </c>
      <c r="AC225" s="250" t="e">
        <f>(AB225*#REF!/100)+AB225</f>
        <v>#REF!</v>
      </c>
    </row>
    <row r="226" spans="1:29" ht="15" customHeight="1" thickBot="1">
      <c r="A226" s="174">
        <f>'[1]зона-МСК'!A227</f>
        <v>20000119807</v>
      </c>
      <c r="B226" s="174" t="str">
        <f>'[1]зона-МСК'!B227</f>
        <v>Стол 2-х полочный 610х460х880</v>
      </c>
      <c r="C226" s="200">
        <f>'[1]расчет '!BG227</f>
        <v>3550.4771666666666</v>
      </c>
      <c r="D226" s="201">
        <f>'[1]расчет '!BH227</f>
        <v>3550.4771666666666</v>
      </c>
      <c r="E226" s="201">
        <f>'[1]расчет '!BJ227</f>
        <v>3672.1351033124997</v>
      </c>
      <c r="F226" s="213">
        <f>'[1]расчет '!BK227</f>
        <v>3881.1184018749996</v>
      </c>
      <c r="G226" s="214">
        <f>'[1]расчет '!BL227</f>
        <v>4358.794512875</v>
      </c>
      <c r="H226" s="205">
        <f>'[1]расчет '!BM227</f>
        <v>5075.308679374999</v>
      </c>
      <c r="I226" s="215">
        <f>'[1]расчет '!CO227</f>
        <v>5970.951387499999</v>
      </c>
      <c r="J226" s="216"/>
      <c r="K226" s="217"/>
      <c r="L226" s="221">
        <f>'[1]расчет '!CR227</f>
        <v>0</v>
      </c>
      <c r="M226" s="181">
        <f>'[1]расчет '!CS227</f>
        <v>0</v>
      </c>
      <c r="N226" s="227"/>
      <c r="O226" s="228"/>
      <c r="P226" s="228"/>
      <c r="Q226" s="228"/>
      <c r="R226" s="228"/>
      <c r="S226" s="228"/>
      <c r="T226" s="228"/>
      <c r="U226" s="228"/>
      <c r="V226" s="228"/>
      <c r="W226" s="250" t="e">
        <f>#REF!*1.0753</f>
        <v>#REF!</v>
      </c>
      <c r="X226" s="250" t="e">
        <f t="shared" si="16"/>
        <v>#REF!</v>
      </c>
      <c r="Y226" s="250" t="e">
        <f>(X226*#REF!/100)+X226</f>
        <v>#REF!</v>
      </c>
      <c r="Z226" s="250" t="e">
        <f t="shared" si="17"/>
        <v>#REF!</v>
      </c>
      <c r="AA226" s="250" t="e">
        <f t="shared" si="18"/>
        <v>#REF!</v>
      </c>
      <c r="AB226" s="250" t="e">
        <f t="shared" si="19"/>
        <v>#REF!</v>
      </c>
      <c r="AC226" s="250" t="e">
        <f>(AB226*#REF!/100)+AB226</f>
        <v>#REF!</v>
      </c>
    </row>
    <row r="227" spans="1:29" ht="15" customHeight="1" thickBot="1">
      <c r="A227" s="174">
        <f>'[1]зона-МСК'!A228</f>
        <v>20000121987</v>
      </c>
      <c r="B227" s="174" t="str">
        <f>'[1]зона-МСК'!B228</f>
        <v>Стол 2-х полочный с полками из нержавеющей стали</v>
      </c>
      <c r="C227" s="200">
        <f>'[1]расчет '!BG228</f>
        <v>4878.349166666667</v>
      </c>
      <c r="D227" s="201">
        <f>'[1]расчет '!BH228</f>
        <v>4878.349166666667</v>
      </c>
      <c r="E227" s="201">
        <f>'[1]расчет '!BJ228</f>
        <v>5019.5932153124995</v>
      </c>
      <c r="F227" s="213">
        <f>'[1]расчет '!BK228</f>
        <v>5305.261121875001</v>
      </c>
      <c r="G227" s="214">
        <f>'[1]расчет '!BL228</f>
        <v>5958.216336875001</v>
      </c>
      <c r="H227" s="205">
        <f>'[1]расчет '!BM228</f>
        <v>6937.649159375</v>
      </c>
      <c r="I227" s="215">
        <f>'[1]расчет '!CO228</f>
        <v>8161.9401875</v>
      </c>
      <c r="J227" s="216"/>
      <c r="K227" s="217"/>
      <c r="L227" s="221">
        <f>'[1]расчет '!CR228</f>
        <v>0</v>
      </c>
      <c r="M227" s="181">
        <f>'[1]расчет '!CS228</f>
        <v>0</v>
      </c>
      <c r="N227" s="227"/>
      <c r="O227" s="228"/>
      <c r="P227" s="228"/>
      <c r="Q227" s="228"/>
      <c r="R227" s="228"/>
      <c r="S227" s="228"/>
      <c r="T227" s="228"/>
      <c r="U227" s="228"/>
      <c r="V227" s="228"/>
      <c r="W227" s="250" t="e">
        <f>#REF!*1.0753</f>
        <v>#REF!</v>
      </c>
      <c r="X227" s="250" t="e">
        <f t="shared" si="16"/>
        <v>#REF!</v>
      </c>
      <c r="Y227" s="250" t="e">
        <f>(X227*#REF!/100)+X227</f>
        <v>#REF!</v>
      </c>
      <c r="Z227" s="250" t="e">
        <f t="shared" si="17"/>
        <v>#REF!</v>
      </c>
      <c r="AA227" s="250" t="e">
        <f t="shared" si="18"/>
        <v>#REF!</v>
      </c>
      <c r="AB227" s="250" t="e">
        <f t="shared" si="19"/>
        <v>#REF!</v>
      </c>
      <c r="AC227" s="250" t="e">
        <f>(AB227*#REF!/100)+AB227</f>
        <v>#REF!</v>
      </c>
    </row>
    <row r="228" spans="1:29" s="219" customFormat="1" ht="15" customHeight="1" thickBot="1">
      <c r="A228" s="174">
        <f>'[1]зона-МСК'!A229</f>
        <v>20000122851</v>
      </c>
      <c r="B228" s="174" t="str">
        <f>'[1]зона-МСК'!B229</f>
        <v>Стол 3-х полочный</v>
      </c>
      <c r="C228" s="200">
        <f>'[1]расчет '!BG229</f>
        <v>3718.1956666666665</v>
      </c>
      <c r="D228" s="201">
        <f>'[1]расчет '!BH229</f>
        <v>3718.1956666666665</v>
      </c>
      <c r="E228" s="201">
        <f>'[1]расчет '!BJ229</f>
        <v>3915.9287882499993</v>
      </c>
      <c r="F228" s="213">
        <f>'[1]расчет '!BK229</f>
        <v>4138.786524166666</v>
      </c>
      <c r="G228" s="214">
        <f>'[1]расчет '!BL229</f>
        <v>4648.175634833333</v>
      </c>
      <c r="H228" s="205">
        <f>'[1]расчет '!BM229</f>
        <v>5412.259300833332</v>
      </c>
      <c r="I228" s="215">
        <f>'[1]расчет '!CO229</f>
        <v>6367.3638833333325</v>
      </c>
      <c r="J228" s="216"/>
      <c r="K228" s="217"/>
      <c r="L228" s="221">
        <f>'[1]расчет '!CR229</f>
        <v>0</v>
      </c>
      <c r="M228" s="181">
        <f>'[1]расчет '!CS229</f>
        <v>0</v>
      </c>
      <c r="N228" s="227"/>
      <c r="O228" s="228"/>
      <c r="P228" s="228"/>
      <c r="Q228" s="228"/>
      <c r="R228" s="228"/>
      <c r="S228" s="228"/>
      <c r="T228" s="228"/>
      <c r="U228" s="228"/>
      <c r="V228" s="228"/>
      <c r="W228" s="250" t="e">
        <f>#REF!*1.0753</f>
        <v>#REF!</v>
      </c>
      <c r="X228" s="250" t="e">
        <f t="shared" si="16"/>
        <v>#REF!</v>
      </c>
      <c r="Y228" s="250" t="e">
        <f>(X228*#REF!/100)+X228</f>
        <v>#REF!</v>
      </c>
      <c r="Z228" s="250" t="e">
        <f t="shared" si="17"/>
        <v>#REF!</v>
      </c>
      <c r="AA228" s="250" t="e">
        <f t="shared" si="18"/>
        <v>#REF!</v>
      </c>
      <c r="AB228" s="250" t="e">
        <f t="shared" si="19"/>
        <v>#REF!</v>
      </c>
      <c r="AC228" s="250" t="e">
        <f>(AB228*#REF!/100)+AB228</f>
        <v>#REF!</v>
      </c>
    </row>
    <row r="229" spans="1:29" ht="15" customHeight="1" thickBot="1">
      <c r="A229" s="174" t="e">
        <f>'[1]зона-МСК'!A230</f>
        <v>#REF!</v>
      </c>
      <c r="B229" s="174" t="str">
        <f>'[1]зона-МСК'!B230</f>
        <v>Стол 3-х полочный с металлическими полками</v>
      </c>
      <c r="C229" s="200">
        <f>'[1]расчет '!BG230</f>
        <v>3837.2236666666668</v>
      </c>
      <c r="D229" s="201">
        <f>'[1]расчет '!BH230</f>
        <v>3837.2236666666668</v>
      </c>
      <c r="E229" s="201">
        <f>'[1]расчет '!BJ230</f>
        <v>3921.538075125</v>
      </c>
      <c r="F229" s="213">
        <f>'[1]расчет '!BK230</f>
        <v>4144.7150387500005</v>
      </c>
      <c r="G229" s="214">
        <f>'[1]расчет '!BL230</f>
        <v>4654.833812749999</v>
      </c>
      <c r="H229" s="205">
        <f>'[1]расчет '!BM230</f>
        <v>5420.01197375</v>
      </c>
      <c r="I229" s="215">
        <f>'[1]расчет '!CO230</f>
        <v>6376.484675</v>
      </c>
      <c r="J229" s="216"/>
      <c r="K229" s="217"/>
      <c r="L229" s="221">
        <f>'[1]расчет '!CR230</f>
        <v>0</v>
      </c>
      <c r="M229" s="181">
        <f>'[1]расчет '!CS230</f>
        <v>0</v>
      </c>
      <c r="N229" s="227"/>
      <c r="O229" s="228"/>
      <c r="P229" s="228"/>
      <c r="Q229" s="228"/>
      <c r="R229" s="228"/>
      <c r="S229" s="228"/>
      <c r="T229" s="228"/>
      <c r="U229" s="228"/>
      <c r="V229" s="228"/>
      <c r="W229" s="250" t="e">
        <f>#REF!*1.0753</f>
        <v>#REF!</v>
      </c>
      <c r="X229" s="250" t="e">
        <f t="shared" si="16"/>
        <v>#REF!</v>
      </c>
      <c r="Y229" s="250" t="e">
        <f>(X229*#REF!/100)+X229</f>
        <v>#REF!</v>
      </c>
      <c r="Z229" s="250" t="e">
        <f t="shared" si="17"/>
        <v>#REF!</v>
      </c>
      <c r="AA229" s="250" t="e">
        <f t="shared" si="18"/>
        <v>#REF!</v>
      </c>
      <c r="AB229" s="250" t="e">
        <f t="shared" si="19"/>
        <v>#REF!</v>
      </c>
      <c r="AC229" s="250" t="e">
        <f>(AB229*#REF!/100)+AB229</f>
        <v>#REF!</v>
      </c>
    </row>
    <row r="230" spans="1:29" ht="15" customHeight="1" thickBot="1">
      <c r="A230" s="174">
        <f>'[1]зона-МСК'!A231</f>
        <v>20000120305</v>
      </c>
      <c r="B230" s="174" t="str">
        <f>'[1]зона-МСК'!B231</f>
        <v>Стол 3-х полочный с полками из нержавеющей стали м</v>
      </c>
      <c r="C230" s="200">
        <f>'[1]расчет '!BG231</f>
        <v>6059.893166666667</v>
      </c>
      <c r="D230" s="201">
        <f>'[1]расчет '!BH231</f>
        <v>6059.893166666667</v>
      </c>
      <c r="E230" s="201">
        <f>'[1]расчет '!BJ231</f>
        <v>6218.5649893125</v>
      </c>
      <c r="F230" s="213">
        <f>'[1]расчет '!BK231</f>
        <v>6572.467061875001</v>
      </c>
      <c r="G230" s="214">
        <f>'[1]расчет '!BL231</f>
        <v>7381.386084875</v>
      </c>
      <c r="H230" s="205">
        <f>'[1]расчет '!BM231</f>
        <v>8594.764619375</v>
      </c>
      <c r="I230" s="215">
        <f>'[1]расчет '!CO231</f>
        <v>10111.4877875</v>
      </c>
      <c r="J230" s="216"/>
      <c r="K230" s="217"/>
      <c r="L230" s="221">
        <f>'[1]расчет '!CR231</f>
        <v>0</v>
      </c>
      <c r="M230" s="181">
        <f>'[1]расчет '!CS231</f>
        <v>0</v>
      </c>
      <c r="N230" s="227"/>
      <c r="O230" s="228"/>
      <c r="P230" s="228"/>
      <c r="Q230" s="228"/>
      <c r="R230" s="228"/>
      <c r="S230" s="228"/>
      <c r="T230" s="228"/>
      <c r="U230" s="228"/>
      <c r="V230" s="228"/>
      <c r="W230" s="250" t="e">
        <f>#REF!*1.0753</f>
        <v>#REF!</v>
      </c>
      <c r="X230" s="250" t="e">
        <f t="shared" si="16"/>
        <v>#REF!</v>
      </c>
      <c r="Y230" s="250" t="e">
        <f>(X230*#REF!/100)+X230</f>
        <v>#REF!</v>
      </c>
      <c r="Z230" s="250" t="e">
        <f t="shared" si="17"/>
        <v>#REF!</v>
      </c>
      <c r="AA230" s="250" t="e">
        <f t="shared" si="18"/>
        <v>#REF!</v>
      </c>
      <c r="AB230" s="250" t="e">
        <f t="shared" si="19"/>
        <v>#REF!</v>
      </c>
      <c r="AC230" s="250" t="e">
        <f>(AB230*#REF!/100)+AB230</f>
        <v>#REF!</v>
      </c>
    </row>
    <row r="231" spans="1:29" ht="15" customHeight="1" thickBot="1">
      <c r="A231" s="174">
        <f>'[1]зона-МСК'!A232</f>
        <v>20000121410</v>
      </c>
      <c r="B231" s="174" t="str">
        <f>'[1]зона-МСК'!B232</f>
        <v>Стол для забора крови 450х600х750</v>
      </c>
      <c r="C231" s="200">
        <f>'[1]расчет '!BG232</f>
        <v>2665.313833333333</v>
      </c>
      <c r="D231" s="201">
        <f>'[1]расчет '!BH232</f>
        <v>2665.313833333333</v>
      </c>
      <c r="E231" s="201">
        <f>'[1]расчет '!BJ232</f>
        <v>2958.6125620000003</v>
      </c>
      <c r="F231" s="213">
        <f>'[1]расчет '!BK232</f>
        <v>3126.988886666667</v>
      </c>
      <c r="G231" s="214">
        <f>'[1]расчет '!BL232</f>
        <v>3511.8490573333333</v>
      </c>
      <c r="H231" s="205">
        <f>'[1]расчет '!BM232</f>
        <v>4089.139313333333</v>
      </c>
      <c r="I231" s="215">
        <f>'[1]расчет '!CO232</f>
        <v>4810.752133333333</v>
      </c>
      <c r="J231" s="216"/>
      <c r="K231" s="217"/>
      <c r="L231" s="221">
        <f>'[1]расчет '!CR232</f>
        <v>0</v>
      </c>
      <c r="M231" s="181">
        <f>'[1]расчет '!CS232</f>
        <v>0</v>
      </c>
      <c r="N231" s="227"/>
      <c r="O231" s="228"/>
      <c r="P231" s="228"/>
      <c r="Q231" s="228"/>
      <c r="R231" s="228"/>
      <c r="S231" s="228"/>
      <c r="T231" s="228"/>
      <c r="U231" s="228"/>
      <c r="V231" s="228"/>
      <c r="W231" s="250" t="e">
        <f>#REF!*1.0753</f>
        <v>#REF!</v>
      </c>
      <c r="X231" s="250" t="e">
        <f t="shared" si="16"/>
        <v>#REF!</v>
      </c>
      <c r="Y231" s="250" t="e">
        <f>(X231*#REF!/100)+X231</f>
        <v>#REF!</v>
      </c>
      <c r="Z231" s="250" t="e">
        <f t="shared" si="17"/>
        <v>#REF!</v>
      </c>
      <c r="AA231" s="250" t="e">
        <f t="shared" si="18"/>
        <v>#REF!</v>
      </c>
      <c r="AB231" s="250" t="e">
        <f t="shared" si="19"/>
        <v>#REF!</v>
      </c>
      <c r="AC231" s="250" t="e">
        <f>(AB231*#REF!/100)+AB231</f>
        <v>#REF!</v>
      </c>
    </row>
    <row r="232" spans="1:29" s="210" customFormat="1" ht="15" customHeight="1" thickBot="1">
      <c r="A232" s="174">
        <f>'[1]зона-МСК'!A233</f>
        <v>20000117977</v>
      </c>
      <c r="B232" s="174" t="str">
        <f>'[1]зона-МСК'!B233</f>
        <v>Стол для массажа</v>
      </c>
      <c r="C232" s="200">
        <f>'[1]расчет '!BG233</f>
        <v>5096.042333333334</v>
      </c>
      <c r="D232" s="201">
        <f>'[1]расчет '!BH233</f>
        <v>5096.042333333334</v>
      </c>
      <c r="E232" s="201">
        <f>'[1]расчет '!BJ233</f>
        <v>5148.883156</v>
      </c>
      <c r="F232" s="213">
        <f>'[1]расчет '!BK233</f>
        <v>5441.909026666667</v>
      </c>
      <c r="G232" s="214">
        <f>'[1]расчет '!BL233</f>
        <v>6111.682445333334</v>
      </c>
      <c r="H232" s="205">
        <f>'[1]расчет '!BM233</f>
        <v>7116.342573333333</v>
      </c>
      <c r="I232" s="215">
        <f>'[1]расчет '!CO233</f>
        <v>8372.167733333334</v>
      </c>
      <c r="J232" s="216"/>
      <c r="K232" s="217"/>
      <c r="L232" s="221">
        <f>'[1]расчет '!CR233</f>
        <v>0</v>
      </c>
      <c r="M232" s="181">
        <f>'[1]расчет '!CS233</f>
        <v>0</v>
      </c>
      <c r="N232" s="227"/>
      <c r="O232" s="228"/>
      <c r="P232" s="228"/>
      <c r="Q232" s="228"/>
      <c r="R232" s="228"/>
      <c r="S232" s="228"/>
      <c r="T232" s="228"/>
      <c r="U232" s="228"/>
      <c r="V232" s="228"/>
      <c r="W232" s="250" t="e">
        <f>#REF!*1.0753</f>
        <v>#REF!</v>
      </c>
      <c r="X232" s="250" t="e">
        <f t="shared" si="16"/>
        <v>#REF!</v>
      </c>
      <c r="Y232" s="250" t="e">
        <f>(X232*#REF!/100)+X232</f>
        <v>#REF!</v>
      </c>
      <c r="Z232" s="250" t="e">
        <f t="shared" si="17"/>
        <v>#REF!</v>
      </c>
      <c r="AA232" s="250" t="e">
        <f t="shared" si="18"/>
        <v>#REF!</v>
      </c>
      <c r="AB232" s="250" t="e">
        <f t="shared" si="19"/>
        <v>#REF!</v>
      </c>
      <c r="AC232" s="250" t="e">
        <f>(AB232*#REF!/100)+AB232</f>
        <v>#REF!</v>
      </c>
    </row>
    <row r="233" spans="1:29" ht="15.75" customHeight="1" thickBot="1">
      <c r="A233" s="174">
        <f>'[1]зона-МСК'!A234</f>
        <v>20000121986</v>
      </c>
      <c r="B233" s="174" t="str">
        <f>'[1]зона-МСК'!B234</f>
        <v>Стол манипуляционный с 1-м ящиком</v>
      </c>
      <c r="C233" s="200">
        <f>'[1]расчет '!BG234</f>
        <v>9725.093833333334</v>
      </c>
      <c r="D233" s="201">
        <f>'[1]расчет '!BH234</f>
        <v>9725.093833333334</v>
      </c>
      <c r="E233" s="201">
        <f>'[1]расчет '!BJ234</f>
        <v>9905.436082000002</v>
      </c>
      <c r="F233" s="213">
        <f>'[1]расчет '!BK234</f>
        <v>10469.160086666669</v>
      </c>
      <c r="G233" s="214">
        <f>'[1]расчет '!BL234</f>
        <v>11757.672097333336</v>
      </c>
      <c r="H233" s="205">
        <f>'[1]расчет '!BM234</f>
        <v>13690.440113333336</v>
      </c>
      <c r="I233" s="215">
        <f>'[1]расчет '!CO234</f>
        <v>16106.400133333336</v>
      </c>
      <c r="J233" s="216"/>
      <c r="K233" s="217"/>
      <c r="L233" s="221">
        <f>'[1]расчет '!CR234</f>
        <v>0</v>
      </c>
      <c r="M233" s="181">
        <f>'[1]расчет '!CS234</f>
        <v>0</v>
      </c>
      <c r="N233" s="227"/>
      <c r="O233" s="228"/>
      <c r="P233" s="228"/>
      <c r="Q233" s="228"/>
      <c r="R233" s="228"/>
      <c r="S233" s="228"/>
      <c r="T233" s="228"/>
      <c r="U233" s="228"/>
      <c r="V233" s="228"/>
      <c r="W233" s="250" t="e">
        <f>#REF!*1.0753</f>
        <v>#REF!</v>
      </c>
      <c r="X233" s="250" t="e">
        <f t="shared" si="16"/>
        <v>#REF!</v>
      </c>
      <c r="Y233" s="250" t="e">
        <f>(X233*#REF!/100)+X233</f>
        <v>#REF!</v>
      </c>
      <c r="Z233" s="250" t="e">
        <f t="shared" si="17"/>
        <v>#REF!</v>
      </c>
      <c r="AA233" s="250" t="e">
        <f t="shared" si="18"/>
        <v>#REF!</v>
      </c>
      <c r="AB233" s="250" t="e">
        <f t="shared" si="19"/>
        <v>#REF!</v>
      </c>
      <c r="AC233" s="250" t="e">
        <f>(AB233*#REF!/100)+AB233</f>
        <v>#REF!</v>
      </c>
    </row>
    <row r="234" spans="1:29" s="219" customFormat="1" ht="15.75" customHeight="1" thickBot="1">
      <c r="A234" s="174">
        <f>'[1]зона-МСК'!A235</f>
        <v>20000122850</v>
      </c>
      <c r="B234" s="174" t="str">
        <f>'[1]зона-МСК'!B235</f>
        <v>Стол манипуляционный с 2-мя ящиками</v>
      </c>
      <c r="C234" s="200">
        <f>'[1]расчет '!BG235</f>
        <v>11796.617833333332</v>
      </c>
      <c r="D234" s="201">
        <f>'[1]расчет '!BH235</f>
        <v>11796.617833333332</v>
      </c>
      <c r="E234" s="201">
        <f>'[1]расчет '!BJ235</f>
        <v>11943.815697999999</v>
      </c>
      <c r="F234" s="213">
        <f>'[1]расчет '!BK235</f>
        <v>12623.545046666666</v>
      </c>
      <c r="G234" s="214">
        <f>'[1]расчет '!BL235</f>
        <v>14177.212129333333</v>
      </c>
      <c r="H234" s="205">
        <f>'[1]расчет '!BM235</f>
        <v>16507.712753333333</v>
      </c>
      <c r="I234" s="215">
        <f>'[1]расчет '!CO235</f>
        <v>19420.83853333333</v>
      </c>
      <c r="J234" s="216"/>
      <c r="K234" s="217"/>
      <c r="L234" s="221">
        <f>'[1]расчет '!CR235</f>
        <v>0</v>
      </c>
      <c r="M234" s="181">
        <f>'[1]расчет '!CS235</f>
        <v>0</v>
      </c>
      <c r="N234" s="227"/>
      <c r="O234" s="228"/>
      <c r="P234" s="228"/>
      <c r="Q234" s="228"/>
      <c r="R234" s="228"/>
      <c r="S234" s="228"/>
      <c r="T234" s="228"/>
      <c r="U234" s="228"/>
      <c r="V234" s="228"/>
      <c r="W234" s="250" t="e">
        <f>#REF!*1.0753</f>
        <v>#REF!</v>
      </c>
      <c r="X234" s="250" t="e">
        <f t="shared" si="16"/>
        <v>#REF!</v>
      </c>
      <c r="Y234" s="250" t="e">
        <f>(X234*#REF!/100)+X234</f>
        <v>#REF!</v>
      </c>
      <c r="Z234" s="250" t="e">
        <f t="shared" si="17"/>
        <v>#REF!</v>
      </c>
      <c r="AA234" s="250" t="e">
        <f t="shared" si="18"/>
        <v>#REF!</v>
      </c>
      <c r="AB234" s="250" t="e">
        <f t="shared" si="19"/>
        <v>#REF!</v>
      </c>
      <c r="AC234" s="250" t="e">
        <f>(AB234*#REF!/100)+AB234</f>
        <v>#REF!</v>
      </c>
    </row>
    <row r="235" spans="1:29" ht="15.75" customHeight="1" thickBot="1">
      <c r="A235" s="174" t="str">
        <f>'[1]зона-МСК'!A236</f>
        <v>00-00000534</v>
      </c>
      <c r="B235" s="174" t="str">
        <f>'[1]зона-МСК'!B236</f>
        <v>Стол манипуляционный с 3-мя ящиками</v>
      </c>
      <c r="C235" s="200">
        <f>'[1]расчет '!BG236</f>
        <v>13940.213833333333</v>
      </c>
      <c r="D235" s="201">
        <f>'[1]расчет '!BH236</f>
        <v>13940.213833333333</v>
      </c>
      <c r="E235" s="201">
        <f>'[1]расчет '!BJ236</f>
        <v>14053.114162000002</v>
      </c>
      <c r="F235" s="213">
        <f>'[1]расчет '!BK236</f>
        <v>14852.884886666669</v>
      </c>
      <c r="G235" s="214">
        <f>'[1]расчет '!BL236</f>
        <v>16680.932257333334</v>
      </c>
      <c r="H235" s="205">
        <f>'[1]расчет '!BM236</f>
        <v>19423.003313333335</v>
      </c>
      <c r="I235" s="215">
        <f>'[1]расчет '!CO236</f>
        <v>22850.592133333335</v>
      </c>
      <c r="J235" s="216"/>
      <c r="K235" s="217"/>
      <c r="L235" s="221">
        <f>'[1]расчет '!CR236</f>
        <v>0</v>
      </c>
      <c r="M235" s="181">
        <f>'[1]расчет '!CS236</f>
        <v>0</v>
      </c>
      <c r="N235" s="227"/>
      <c r="O235" s="228"/>
      <c r="P235" s="228"/>
      <c r="Q235" s="228"/>
      <c r="R235" s="228"/>
      <c r="S235" s="228"/>
      <c r="T235" s="228"/>
      <c r="U235" s="228"/>
      <c r="V235" s="228"/>
      <c r="W235" s="250" t="e">
        <f>#REF!*1.0753</f>
        <v>#REF!</v>
      </c>
      <c r="X235" s="250" t="e">
        <f t="shared" si="16"/>
        <v>#REF!</v>
      </c>
      <c r="Y235" s="250" t="e">
        <f>(X235*#REF!/100)+X235</f>
        <v>#REF!</v>
      </c>
      <c r="Z235" s="250" t="e">
        <f t="shared" si="17"/>
        <v>#REF!</v>
      </c>
      <c r="AA235" s="250" t="e">
        <f t="shared" si="18"/>
        <v>#REF!</v>
      </c>
      <c r="AB235" s="250" t="e">
        <f t="shared" si="19"/>
        <v>#REF!</v>
      </c>
      <c r="AC235" s="250" t="e">
        <f>(AB235*#REF!/100)+AB235</f>
        <v>#REF!</v>
      </c>
    </row>
    <row r="236" spans="1:29" ht="15.75" customHeight="1" thickBot="1">
      <c r="A236" s="174">
        <f>'[1]зона-МСК'!A237</f>
        <v>20000122852</v>
      </c>
      <c r="B236" s="174" t="str">
        <f>'[1]зона-МСК'!B237</f>
        <v>Стол процедурный СП-1</v>
      </c>
      <c r="C236" s="200">
        <f>'[1]расчет '!BG237</f>
        <v>8765.225833333332</v>
      </c>
      <c r="D236" s="201">
        <f>'[1]расчет '!BH237</f>
        <v>8765.225833333332</v>
      </c>
      <c r="E236" s="201">
        <f>'[1]расчет '!BJ237</f>
        <v>8960.92597</v>
      </c>
      <c r="F236" s="213">
        <f>'[1]расчет '!BK237</f>
        <v>9470.897366666666</v>
      </c>
      <c r="G236" s="214">
        <f>'[1]расчет '!BL237</f>
        <v>10636.546273333333</v>
      </c>
      <c r="H236" s="205">
        <f>'[1]расчет '!BM237</f>
        <v>12385.019633333332</v>
      </c>
      <c r="I236" s="215">
        <f>'[1]расчет '!CO237</f>
        <v>14570.611333333332</v>
      </c>
      <c r="J236" s="216"/>
      <c r="K236" s="217"/>
      <c r="L236" s="221">
        <f>'[1]расчет '!CR237</f>
        <v>0</v>
      </c>
      <c r="M236" s="181">
        <f>'[1]расчет '!CS237</f>
        <v>0</v>
      </c>
      <c r="N236" s="227"/>
      <c r="O236" s="228"/>
      <c r="P236" s="228"/>
      <c r="Q236" s="228"/>
      <c r="R236" s="228"/>
      <c r="S236" s="228"/>
      <c r="T236" s="228"/>
      <c r="U236" s="228"/>
      <c r="V236" s="228"/>
      <c r="W236" s="250" t="e">
        <f>#REF!*1.0753</f>
        <v>#REF!</v>
      </c>
      <c r="X236" s="250" t="e">
        <f t="shared" si="16"/>
        <v>#REF!</v>
      </c>
      <c r="Y236" s="250" t="e">
        <f>(X236*#REF!/100)+X236</f>
        <v>#REF!</v>
      </c>
      <c r="Z236" s="250" t="e">
        <f t="shared" si="17"/>
        <v>#REF!</v>
      </c>
      <c r="AA236" s="250" t="e">
        <f t="shared" si="18"/>
        <v>#REF!</v>
      </c>
      <c r="AB236" s="250" t="e">
        <f t="shared" si="19"/>
        <v>#REF!</v>
      </c>
      <c r="AC236" s="250" t="e">
        <f>(AB236*#REF!/100)+AB236</f>
        <v>#REF!</v>
      </c>
    </row>
    <row r="237" spans="1:29" ht="15.75" customHeight="1" thickBot="1">
      <c r="A237" s="174" t="str">
        <f>'[1]зона-МСК'!A238</f>
        <v>УП-00004690</v>
      </c>
      <c r="B237" s="174" t="str">
        <f>'[1]зона-МСК'!B238</f>
        <v>Стол процедурный СП-2</v>
      </c>
      <c r="C237" s="200">
        <f>'[1]расчет '!BG238</f>
        <v>10327.877833333332</v>
      </c>
      <c r="D237" s="201">
        <f>'[1]расчет '!BH238</f>
        <v>10327.877833333332</v>
      </c>
      <c r="E237" s="201">
        <f>'[1]расчет '!BJ238</f>
        <v>10498.575537999997</v>
      </c>
      <c r="F237" s="213">
        <f>'[1]расчет '!BK238</f>
        <v>11096.055446666665</v>
      </c>
      <c r="G237" s="214">
        <f>'[1]расчет '!BL238</f>
        <v>12461.723809333333</v>
      </c>
      <c r="H237" s="205">
        <f>'[1]расчет '!BM238</f>
        <v>14510.226353333332</v>
      </c>
      <c r="I237" s="215">
        <f>'[1]расчет '!CO238</f>
        <v>17070.85453333333</v>
      </c>
      <c r="J237" s="216"/>
      <c r="K237" s="217"/>
      <c r="L237" s="221">
        <f>'[1]расчет '!CR238</f>
        <v>0</v>
      </c>
      <c r="M237" s="181">
        <f>'[1]расчет '!CS238</f>
        <v>0</v>
      </c>
      <c r="N237" s="227"/>
      <c r="O237" s="228"/>
      <c r="P237" s="228"/>
      <c r="Q237" s="228"/>
      <c r="R237" s="228"/>
      <c r="S237" s="228"/>
      <c r="T237" s="228"/>
      <c r="U237" s="228"/>
      <c r="V237" s="228"/>
      <c r="W237" s="250" t="e">
        <f>#REF!*1.0753</f>
        <v>#REF!</v>
      </c>
      <c r="X237" s="250" t="e">
        <f t="shared" si="16"/>
        <v>#REF!</v>
      </c>
      <c r="Y237" s="250" t="e">
        <f>(X237*#REF!/100)+X237</f>
        <v>#REF!</v>
      </c>
      <c r="Z237" s="250" t="e">
        <f t="shared" si="17"/>
        <v>#REF!</v>
      </c>
      <c r="AA237" s="250" t="e">
        <f t="shared" si="18"/>
        <v>#REF!</v>
      </c>
      <c r="AB237" s="250" t="e">
        <f t="shared" si="19"/>
        <v>#REF!</v>
      </c>
      <c r="AC237" s="250" t="e">
        <f>(AB237*#REF!/100)+AB237</f>
        <v>#REF!</v>
      </c>
    </row>
    <row r="238" spans="1:29" ht="15.75" customHeight="1" thickBot="1">
      <c r="A238" s="174">
        <f>'[1]зона-МСК'!A239</f>
        <v>20000121988</v>
      </c>
      <c r="B238" s="174" t="str">
        <f>'[1]зона-МСК'!B239</f>
        <v>Стол-тележка с 4-мя ящиками для перевязочной</v>
      </c>
      <c r="C238" s="200">
        <f>'[1]расчет '!BG239</f>
        <v>12444.237333333334</v>
      </c>
      <c r="D238" s="201">
        <f>'[1]расчет '!BH239</f>
        <v>12444.237333333334</v>
      </c>
      <c r="E238" s="201">
        <f>'[1]расчет '!BJ239</f>
        <v>12782.639536000002</v>
      </c>
      <c r="F238" s="213">
        <f>'[1]расчет '!BK239</f>
        <v>13510.10682666667</v>
      </c>
      <c r="G238" s="214">
        <f>'[1]расчет '!BL239</f>
        <v>15172.889205333337</v>
      </c>
      <c r="H238" s="205">
        <f>'[1]расчет '!BM239</f>
        <v>17667.062773333335</v>
      </c>
      <c r="I238" s="215">
        <f>'[1]расчет '!CO239</f>
        <v>20784.779733333336</v>
      </c>
      <c r="J238" s="216"/>
      <c r="K238" s="217"/>
      <c r="L238" s="221">
        <f>'[1]расчет '!CR239</f>
        <v>0</v>
      </c>
      <c r="M238" s="181">
        <f>'[1]расчет '!CS239</f>
        <v>0</v>
      </c>
      <c r="N238" s="227"/>
      <c r="O238" s="228"/>
      <c r="P238" s="228"/>
      <c r="Q238" s="228"/>
      <c r="R238" s="228"/>
      <c r="S238" s="228"/>
      <c r="T238" s="228"/>
      <c r="U238" s="228"/>
      <c r="V238" s="228"/>
      <c r="W238" s="250" t="e">
        <f>#REF!*1.0753</f>
        <v>#REF!</v>
      </c>
      <c r="X238" s="250" t="e">
        <f t="shared" si="16"/>
        <v>#REF!</v>
      </c>
      <c r="Y238" s="250" t="e">
        <f>(X238*#REF!/100)+X238</f>
        <v>#REF!</v>
      </c>
      <c r="Z238" s="250" t="e">
        <f t="shared" si="17"/>
        <v>#REF!</v>
      </c>
      <c r="AA238" s="250" t="e">
        <f t="shared" si="18"/>
        <v>#REF!</v>
      </c>
      <c r="AB238" s="250" t="e">
        <f t="shared" si="19"/>
        <v>#REF!</v>
      </c>
      <c r="AC238" s="250" t="e">
        <f>(AB238*#REF!/100)+AB238</f>
        <v>#REF!</v>
      </c>
    </row>
    <row r="239" spans="1:29" ht="15.75" customHeight="1" thickBot="1">
      <c r="A239" s="174">
        <f>'[1]зона-МСК'!A240</f>
        <v>20000118618</v>
      </c>
      <c r="B239" s="174" t="str">
        <f>'[1]зона-МСК'!B240</f>
        <v>Тумба прикроватная 460х460х800</v>
      </c>
      <c r="C239" s="200">
        <f>'[1]расчет '!BG240</f>
        <v>3887.9686666666666</v>
      </c>
      <c r="D239" s="201">
        <f>'[1]расчет '!BH240</f>
        <v>3887.968666666666</v>
      </c>
      <c r="E239" s="201">
        <f>'[1]расчет '!BJ240</f>
        <v>4094.516168</v>
      </c>
      <c r="F239" s="213">
        <f>'[1]расчет '!BK240</f>
        <v>4327.5374133333335</v>
      </c>
      <c r="G239" s="214">
        <f>'[1]расчет '!BL240</f>
        <v>4860.157402666667</v>
      </c>
      <c r="H239" s="205">
        <f>'[1]расчет '!BM240</f>
        <v>5659.087386666667</v>
      </c>
      <c r="I239" s="215">
        <f>'[1]расчет '!CO240</f>
        <v>6657.749866666667</v>
      </c>
      <c r="J239" s="216"/>
      <c r="K239" s="217"/>
      <c r="L239" s="221">
        <f>'[1]расчет '!CR240</f>
        <v>0</v>
      </c>
      <c r="M239" s="181">
        <f>'[1]расчет '!CS240</f>
        <v>0</v>
      </c>
      <c r="N239" s="227"/>
      <c r="O239" s="228"/>
      <c r="P239" s="228"/>
      <c r="Q239" s="228"/>
      <c r="R239" s="228"/>
      <c r="S239" s="228"/>
      <c r="T239" s="228"/>
      <c r="U239" s="228"/>
      <c r="V239" s="228"/>
      <c r="W239" s="250" t="e">
        <f>#REF!*1.0753</f>
        <v>#REF!</v>
      </c>
      <c r="X239" s="250" t="e">
        <f t="shared" si="16"/>
        <v>#REF!</v>
      </c>
      <c r="Y239" s="250" t="e">
        <f>(X239*#REF!/100)+X239</f>
        <v>#REF!</v>
      </c>
      <c r="Z239" s="250" t="e">
        <f t="shared" si="17"/>
        <v>#REF!</v>
      </c>
      <c r="AA239" s="250" t="e">
        <f t="shared" si="18"/>
        <v>#REF!</v>
      </c>
      <c r="AB239" s="250" t="e">
        <f t="shared" si="19"/>
        <v>#REF!</v>
      </c>
      <c r="AC239" s="250" t="e">
        <f>(AB239*#REF!/100)+AB239</f>
        <v>#REF!</v>
      </c>
    </row>
    <row r="240" spans="1:29" ht="15.75" customHeight="1" thickBot="1">
      <c r="A240" s="174" t="e">
        <f>'[1]зона-МСК'!A241</f>
        <v>#REF!</v>
      </c>
      <c r="B240" s="174" t="str">
        <f>'[1]зона-МСК'!B241</f>
        <v>Тумба прикроватная передвижная из ЛДСП на металлок</v>
      </c>
      <c r="C240" s="200">
        <f>'[1]расчет '!BG241</f>
        <v>3891.2446666666665</v>
      </c>
      <c r="D240" s="201">
        <f>'[1]расчет '!BH241</f>
        <v>3891.244666666667</v>
      </c>
      <c r="E240" s="201">
        <f>'[1]расчет '!BJ241</f>
        <v>4097.7397519999995</v>
      </c>
      <c r="F240" s="213">
        <f>'[1]расчет '!BK241</f>
        <v>4330.9444533333335</v>
      </c>
      <c r="G240" s="214">
        <f>'[1]расчет '!BL241</f>
        <v>4863.983770666666</v>
      </c>
      <c r="H240" s="205">
        <f>'[1]расчет '!BM241</f>
        <v>5663.542746666666</v>
      </c>
      <c r="I240" s="215">
        <f>'[1]расчет '!CO241</f>
        <v>6662.991466666666</v>
      </c>
      <c r="J240" s="216"/>
      <c r="K240" s="217"/>
      <c r="L240" s="221">
        <f>'[1]расчет '!CR241</f>
        <v>0</v>
      </c>
      <c r="M240" s="181">
        <f>'[1]расчет '!CS241</f>
        <v>0</v>
      </c>
      <c r="N240" s="227"/>
      <c r="O240" s="228"/>
      <c r="P240" s="228"/>
      <c r="Q240" s="228"/>
      <c r="R240" s="228"/>
      <c r="S240" s="228"/>
      <c r="T240" s="228"/>
      <c r="U240" s="228"/>
      <c r="V240" s="228"/>
      <c r="W240" s="250" t="e">
        <f>#REF!*1.0753</f>
        <v>#REF!</v>
      </c>
      <c r="X240" s="250" t="e">
        <f t="shared" si="16"/>
        <v>#REF!</v>
      </c>
      <c r="Y240" s="250" t="e">
        <f>(X240*#REF!/100)+X240</f>
        <v>#REF!</v>
      </c>
      <c r="Z240" s="250" t="e">
        <f t="shared" si="17"/>
        <v>#REF!</v>
      </c>
      <c r="AA240" s="250" t="e">
        <f t="shared" si="18"/>
        <v>#REF!</v>
      </c>
      <c r="AB240" s="250" t="e">
        <f t="shared" si="19"/>
        <v>#REF!</v>
      </c>
      <c r="AC240" s="250" t="e">
        <f>(AB240*#REF!/100)+AB240</f>
        <v>#REF!</v>
      </c>
    </row>
    <row r="241" spans="1:29" ht="15.75" customHeight="1" thickBot="1">
      <c r="A241" s="174">
        <f>'[1]зона-МСК'!A242</f>
        <v>20000120616</v>
      </c>
      <c r="B241" s="174" t="str">
        <f>'[1]зона-МСК'!B242</f>
        <v>Тумба прикроватная с выдвижным ящиком на металлока</v>
      </c>
      <c r="C241" s="200">
        <f>'[1]расчет '!BG242</f>
        <v>4987.612666666666</v>
      </c>
      <c r="D241" s="201">
        <f>'[1]расчет '!BH242</f>
        <v>4987.612666666666</v>
      </c>
      <c r="E241" s="201">
        <f>'[1]расчет '!BJ242</f>
        <v>5176.565864</v>
      </c>
      <c r="F241" s="213">
        <f>'[1]расчет '!BK242</f>
        <v>5471.167173333333</v>
      </c>
      <c r="G241" s="214">
        <f>'[1]расчет '!BL242</f>
        <v>6144.541594666666</v>
      </c>
      <c r="H241" s="205">
        <f>'[1]расчет '!BM242</f>
        <v>7154.603226666666</v>
      </c>
      <c r="I241" s="215">
        <f>'[1]расчет '!CO242</f>
        <v>8417.180266666666</v>
      </c>
      <c r="J241" s="216"/>
      <c r="K241" s="217"/>
      <c r="L241" s="221">
        <f>'[1]расчет '!CR242</f>
        <v>0</v>
      </c>
      <c r="M241" s="181">
        <f>'[1]расчет '!CS242</f>
        <v>0</v>
      </c>
      <c r="N241" s="227"/>
      <c r="O241" s="228"/>
      <c r="P241" s="228"/>
      <c r="Q241" s="228"/>
      <c r="R241" s="228"/>
      <c r="S241" s="228"/>
      <c r="T241" s="228"/>
      <c r="U241" s="228"/>
      <c r="V241" s="228"/>
      <c r="W241" s="250" t="e">
        <f>#REF!*1.0753</f>
        <v>#REF!</v>
      </c>
      <c r="X241" s="250" t="e">
        <f t="shared" si="16"/>
        <v>#REF!</v>
      </c>
      <c r="Y241" s="250" t="e">
        <f>(X241*#REF!/100)+X241</f>
        <v>#REF!</v>
      </c>
      <c r="Z241" s="250" t="e">
        <f t="shared" si="17"/>
        <v>#REF!</v>
      </c>
      <c r="AA241" s="250" t="e">
        <f t="shared" si="18"/>
        <v>#REF!</v>
      </c>
      <c r="AB241" s="250" t="e">
        <f t="shared" si="19"/>
        <v>#REF!</v>
      </c>
      <c r="AC241" s="250" t="e">
        <f>(AB241*#REF!/100)+AB241</f>
        <v>#REF!</v>
      </c>
    </row>
    <row r="242" spans="1:29" ht="15.75" customHeight="1" thickBot="1">
      <c r="A242" s="174">
        <f>'[1]зона-МСК'!A243</f>
        <v>20000120561</v>
      </c>
      <c r="B242" s="174" t="str">
        <f>'[1]зона-МСК'!B243</f>
        <v>Ширма (дополнительная секция-2 колеса)</v>
      </c>
      <c r="C242" s="200">
        <f>'[1]расчет '!BG243</f>
        <v>1421.7196666666666</v>
      </c>
      <c r="D242" s="201">
        <f>'[1]расчет '!BH243</f>
        <v>1421.7196666666669</v>
      </c>
      <c r="E242" s="201">
        <f>'[1]расчет '!BJ243</f>
        <v>1425.8476520000002</v>
      </c>
      <c r="F242" s="213">
        <f>'[1]расчет '!BK243</f>
        <v>1506.9934533333335</v>
      </c>
      <c r="G242" s="214">
        <f>'[1]расчет '!BL243</f>
        <v>1692.4695706666666</v>
      </c>
      <c r="H242" s="205">
        <f>'[1]расчет '!BM243</f>
        <v>1970.6837466666668</v>
      </c>
      <c r="I242" s="215">
        <f>'[1]расчет '!CO243</f>
        <v>2318.451466666667</v>
      </c>
      <c r="J242" s="216"/>
      <c r="K242" s="217"/>
      <c r="L242" s="221">
        <f>'[1]расчет '!CR243</f>
        <v>0</v>
      </c>
      <c r="M242" s="181">
        <f>'[1]расчет '!CS243</f>
        <v>0</v>
      </c>
      <c r="N242" s="227"/>
      <c r="O242" s="228"/>
      <c r="P242" s="228"/>
      <c r="Q242" s="228"/>
      <c r="R242" s="228"/>
      <c r="S242" s="228"/>
      <c r="T242" s="228"/>
      <c r="U242" s="228"/>
      <c r="V242" s="228"/>
      <c r="W242" s="250" t="e">
        <f>#REF!*1.0753</f>
        <v>#REF!</v>
      </c>
      <c r="X242" s="250" t="e">
        <f t="shared" si="16"/>
        <v>#REF!</v>
      </c>
      <c r="Y242" s="250" t="e">
        <f>(X242*#REF!/100)+X242</f>
        <v>#REF!</v>
      </c>
      <c r="Z242" s="250" t="e">
        <f t="shared" si="17"/>
        <v>#REF!</v>
      </c>
      <c r="AA242" s="250" t="e">
        <f t="shared" si="18"/>
        <v>#REF!</v>
      </c>
      <c r="AB242" s="250" t="e">
        <f t="shared" si="19"/>
        <v>#REF!</v>
      </c>
      <c r="AC242" s="250" t="e">
        <f>(AB242*#REF!/100)+AB242</f>
        <v>#REF!</v>
      </c>
    </row>
    <row r="243" spans="1:29" ht="15.75" customHeight="1" thickBot="1">
      <c r="A243" s="174">
        <f>'[1]зона-МСК'!A244</f>
        <v>20000120560</v>
      </c>
      <c r="B243" s="174" t="str">
        <f>'[1]зона-МСК'!B244</f>
        <v>Ширма (основная секция-4колеса)</v>
      </c>
      <c r="C243" s="200">
        <f>'[1]расчет '!BG244</f>
        <v>1465.3996666666667</v>
      </c>
      <c r="D243" s="201">
        <f>'[1]расчет '!BH244</f>
        <v>1465.3996666666667</v>
      </c>
      <c r="E243" s="201">
        <f>'[1]расчет '!BJ244</f>
        <v>1468.828772</v>
      </c>
      <c r="F243" s="213">
        <f>'[1]расчет '!BK244</f>
        <v>1552.4206533333336</v>
      </c>
      <c r="G243" s="214">
        <f>'[1]расчет '!BL244</f>
        <v>1743.4878106666667</v>
      </c>
      <c r="H243" s="205">
        <f>'[1]расчет '!BM244</f>
        <v>2030.0885466666666</v>
      </c>
      <c r="I243" s="215">
        <f>'[1]расчет '!CO244</f>
        <v>2388.339466666667</v>
      </c>
      <c r="J243" s="216"/>
      <c r="K243" s="217"/>
      <c r="L243" s="221">
        <f>'[1]расчет '!CR244</f>
        <v>0</v>
      </c>
      <c r="M243" s="181">
        <f>'[1]расчет '!CS244</f>
        <v>0</v>
      </c>
      <c r="N243" s="227"/>
      <c r="O243" s="228"/>
      <c r="P243" s="228"/>
      <c r="Q243" s="228"/>
      <c r="R243" s="228"/>
      <c r="S243" s="228"/>
      <c r="T243" s="228"/>
      <c r="U243" s="228"/>
      <c r="V243" s="228"/>
      <c r="W243" s="250" t="e">
        <f>#REF!*1.0753</f>
        <v>#REF!</v>
      </c>
      <c r="X243" s="250" t="e">
        <f t="shared" si="16"/>
        <v>#REF!</v>
      </c>
      <c r="Y243" s="250" t="e">
        <f>(X243*#REF!/100)+X243</f>
        <v>#REF!</v>
      </c>
      <c r="Z243" s="250" t="e">
        <f t="shared" si="17"/>
        <v>#REF!</v>
      </c>
      <c r="AA243" s="250" t="e">
        <f t="shared" si="18"/>
        <v>#REF!</v>
      </c>
      <c r="AB243" s="250" t="e">
        <f t="shared" si="19"/>
        <v>#REF!</v>
      </c>
      <c r="AC243" s="250" t="e">
        <f>(AB243*#REF!/100)+AB243</f>
        <v>#REF!</v>
      </c>
    </row>
    <row r="244" spans="1:29" s="210" customFormat="1" ht="15.75" customHeight="1" thickBot="1">
      <c r="A244" s="199" t="str">
        <f>'[1]зона-МСК'!A245</f>
        <v>Шкафы для кабинета врача</v>
      </c>
      <c r="B244" s="199"/>
      <c r="C244" s="200" t="e">
        <f>'[1]расчет '!BG245</f>
        <v>#DIV/0!</v>
      </c>
      <c r="D244" s="201" t="e">
        <f>'[1]расчет '!BH245</f>
        <v>#DIV/0!</v>
      </c>
      <c r="E244" s="201">
        <f>'[1]расчет '!BJ245</f>
        <v>0</v>
      </c>
      <c r="F244" s="213">
        <f>'[1]расчет '!BK245</f>
        <v>0</v>
      </c>
      <c r="G244" s="214">
        <f>'[1]расчет '!BL245</f>
        <v>0</v>
      </c>
      <c r="H244" s="205">
        <f>'[1]расчет '!BM245</f>
        <v>0</v>
      </c>
      <c r="I244" s="215" t="e">
        <f>'[1]расчет '!CO245</f>
        <v>#REF!</v>
      </c>
      <c r="J244" s="216"/>
      <c r="K244" s="217"/>
      <c r="L244" s="221">
        <f>'[1]расчет '!CR245</f>
        <v>0</v>
      </c>
      <c r="M244" s="181">
        <f>'[1]расчет '!CS245</f>
        <v>0</v>
      </c>
      <c r="N244" s="219"/>
      <c r="O244" s="219"/>
      <c r="P244" s="219"/>
      <c r="Q244" s="219"/>
      <c r="R244" s="219"/>
      <c r="S244" s="219"/>
      <c r="T244" s="219"/>
      <c r="U244" s="219"/>
      <c r="V244" s="219"/>
      <c r="W244" s="251" t="e">
        <f>#REF!*1.0753</f>
        <v>#REF!</v>
      </c>
      <c r="X244" s="251" t="e">
        <f t="shared" si="16"/>
        <v>#REF!</v>
      </c>
      <c r="Y244" s="251" t="e">
        <f>(X244*#REF!/100)+X244</f>
        <v>#REF!</v>
      </c>
      <c r="Z244" s="251" t="e">
        <f t="shared" si="17"/>
        <v>#REF!</v>
      </c>
      <c r="AA244" s="251" t="e">
        <f t="shared" si="18"/>
        <v>#REF!</v>
      </c>
      <c r="AB244" s="251" t="e">
        <f t="shared" si="19"/>
        <v>#REF!</v>
      </c>
      <c r="AC244" s="251" t="e">
        <f>(AB244*#REF!/100)+AB244</f>
        <v>#REF!</v>
      </c>
    </row>
    <row r="245" spans="1:29" ht="15.75" customHeight="1" thickBot="1">
      <c r="A245" s="174" t="str">
        <f>'[1]зона-МСК'!A246</f>
        <v>УП-00000470</v>
      </c>
      <c r="B245" s="174" t="str">
        <f>'[1]зона-МСК'!B246</f>
        <v>ШКВ-01 Шкаф для кабинета врача</v>
      </c>
      <c r="C245" s="200">
        <f>'[1]расчет '!BG246</f>
        <v>12048.439555555555</v>
      </c>
      <c r="D245" s="201">
        <f>'[1]расчет '!BH246</f>
        <v>12048.439555555555</v>
      </c>
      <c r="E245" s="201">
        <f>'[1]расчет '!BJ246</f>
        <v>12751.514522666665</v>
      </c>
      <c r="F245" s="213">
        <f>'[1]расчет '!BK246</f>
        <v>13477.21047111111</v>
      </c>
      <c r="G245" s="214">
        <f>'[1]расчет '!BL246</f>
        <v>15135.944067555552</v>
      </c>
      <c r="H245" s="205">
        <f>'[1]расчет '!BM246</f>
        <v>17624.04446222222</v>
      </c>
      <c r="I245" s="215">
        <f>'[1]расчет '!CO246</f>
        <v>20734.169955555553</v>
      </c>
      <c r="J245" s="216"/>
      <c r="K245" s="217"/>
      <c r="L245" s="221">
        <f>'[1]расчет '!CR246</f>
        <v>9400</v>
      </c>
      <c r="M245" s="181">
        <f>'[1]расчет '!CS246</f>
        <v>9400</v>
      </c>
      <c r="N245" s="227"/>
      <c r="O245" s="228"/>
      <c r="P245" s="228"/>
      <c r="Q245" s="228"/>
      <c r="R245" s="228"/>
      <c r="S245" s="228"/>
      <c r="T245" s="228"/>
      <c r="U245" s="228"/>
      <c r="V245" s="228"/>
      <c r="W245" s="250" t="e">
        <f>#REF!*1.0753</f>
        <v>#REF!</v>
      </c>
      <c r="X245" s="250" t="e">
        <f t="shared" si="16"/>
        <v>#REF!</v>
      </c>
      <c r="Y245" s="250" t="e">
        <f>(X245*#REF!/100)+X245</f>
        <v>#REF!</v>
      </c>
      <c r="Z245" s="250" t="e">
        <f t="shared" si="17"/>
        <v>#REF!</v>
      </c>
      <c r="AA245" s="250" t="e">
        <f t="shared" si="18"/>
        <v>#REF!</v>
      </c>
      <c r="AB245" s="250" t="e">
        <f t="shared" si="19"/>
        <v>#REF!</v>
      </c>
      <c r="AC245" s="250" t="e">
        <f>(AB245*#REF!/100)+AB245</f>
        <v>#REF!</v>
      </c>
    </row>
    <row r="246" spans="1:29" ht="15.75" customHeight="1" thickBot="1">
      <c r="A246" s="174" t="e">
        <f>'[1]зона-МСК'!A247</f>
        <v>#REF!</v>
      </c>
      <c r="B246" s="174" t="str">
        <f>'[1]зона-МСК'!B247</f>
        <v>ШКВ-02 Шкаф для кабинета врача</v>
      </c>
      <c r="C246" s="200">
        <f>'[1]расчет '!BG247</f>
        <v>12687.259555555554</v>
      </c>
      <c r="D246" s="201">
        <f>'[1]расчет '!BH247</f>
        <v>12687.259555555554</v>
      </c>
      <c r="E246" s="201">
        <f>'[1]расчет '!BJ247</f>
        <v>13380.113402666668</v>
      </c>
      <c r="F246" s="213">
        <f>'[1]расчет '!BK247</f>
        <v>14141.583271111114</v>
      </c>
      <c r="G246" s="214">
        <f>'[1]расчет '!BL247</f>
        <v>15882.085827555557</v>
      </c>
      <c r="H246" s="205">
        <f>'[1]расчет '!BM247</f>
        <v>18492.839662222224</v>
      </c>
      <c r="I246" s="215">
        <f>'[1]расчет '!CO247</f>
        <v>21756.281955555558</v>
      </c>
      <c r="J246" s="216"/>
      <c r="K246" s="217"/>
      <c r="L246" s="221">
        <f>'[1]расчет '!CR247</f>
        <v>0</v>
      </c>
      <c r="M246" s="181">
        <f>'[1]расчет '!CS247</f>
        <v>0</v>
      </c>
      <c r="N246" s="227"/>
      <c r="O246" s="228"/>
      <c r="P246" s="228"/>
      <c r="Q246" s="228"/>
      <c r="R246" s="228"/>
      <c r="S246" s="228"/>
      <c r="T246" s="228"/>
      <c r="U246" s="228"/>
      <c r="V246" s="228"/>
      <c r="W246" s="250" t="e">
        <f>#REF!*1.0753</f>
        <v>#REF!</v>
      </c>
      <c r="X246" s="250" t="e">
        <f t="shared" si="16"/>
        <v>#REF!</v>
      </c>
      <c r="Y246" s="250" t="e">
        <f>(X246*#REF!/100)+X246</f>
        <v>#REF!</v>
      </c>
      <c r="Z246" s="250" t="e">
        <f t="shared" si="17"/>
        <v>#REF!</v>
      </c>
      <c r="AA246" s="250" t="e">
        <f t="shared" si="18"/>
        <v>#REF!</v>
      </c>
      <c r="AB246" s="250" t="e">
        <f t="shared" si="19"/>
        <v>#REF!</v>
      </c>
      <c r="AC246" s="250" t="e">
        <f>(AB246*#REF!/100)+AB246</f>
        <v>#REF!</v>
      </c>
    </row>
    <row r="247" spans="1:29" ht="15.75" customHeight="1" thickBot="1">
      <c r="A247" s="174" t="str">
        <f>'[1]зона-МСК'!A248</f>
        <v>УП-00003203</v>
      </c>
      <c r="B247" s="174" t="str">
        <f>'[1]зона-МСК'!B248</f>
        <v>ШКВ-03 Шкаф для кабинета врача</v>
      </c>
      <c r="C247" s="200">
        <f>'[1]расчет '!BG248</f>
        <v>14204.047555555553</v>
      </c>
      <c r="D247" s="201">
        <f>'[1]расчет '!BH248</f>
        <v>14204.047555555553</v>
      </c>
      <c r="E247" s="201">
        <f>'[1]расчет '!BJ248</f>
        <v>14872.632794666664</v>
      </c>
      <c r="F247" s="213">
        <f>'[1]расчет '!BK248</f>
        <v>15719.04279111111</v>
      </c>
      <c r="G247" s="214">
        <f>'[1]расчет '!BL248</f>
        <v>17653.694211555554</v>
      </c>
      <c r="H247" s="205">
        <f>'[1]расчет '!BM248</f>
        <v>20555.67134222222</v>
      </c>
      <c r="I247" s="215">
        <f>'[1]расчет '!CO248</f>
        <v>24183.142755555553</v>
      </c>
      <c r="J247" s="216"/>
      <c r="K247" s="217"/>
      <c r="L247" s="221">
        <f>'[1]расчет '!CR248</f>
        <v>10480</v>
      </c>
      <c r="M247" s="181">
        <f>'[1]расчет '!CS248</f>
        <v>10480</v>
      </c>
      <c r="N247" s="227"/>
      <c r="O247" s="228"/>
      <c r="P247" s="228"/>
      <c r="Q247" s="228"/>
      <c r="R247" s="228"/>
      <c r="S247" s="228"/>
      <c r="T247" s="228"/>
      <c r="U247" s="228"/>
      <c r="V247" s="228"/>
      <c r="W247" s="250" t="e">
        <f>#REF!*1.0753</f>
        <v>#REF!</v>
      </c>
      <c r="X247" s="250" t="e">
        <f t="shared" si="16"/>
        <v>#REF!</v>
      </c>
      <c r="Y247" s="250" t="e">
        <f>(X247*#REF!/100)+X247</f>
        <v>#REF!</v>
      </c>
      <c r="Z247" s="250" t="e">
        <f t="shared" si="17"/>
        <v>#REF!</v>
      </c>
      <c r="AA247" s="250" t="e">
        <f t="shared" si="18"/>
        <v>#REF!</v>
      </c>
      <c r="AB247" s="250" t="e">
        <f t="shared" si="19"/>
        <v>#REF!</v>
      </c>
      <c r="AC247" s="250" t="e">
        <f>(AB247*#REF!/100)+AB247</f>
        <v>#REF!</v>
      </c>
    </row>
    <row r="248" spans="1:29" ht="15.75" customHeight="1" thickBot="1">
      <c r="A248" s="174" t="str">
        <f>'[1]зона-МСК'!A249</f>
        <v>УП-00003666</v>
      </c>
      <c r="B248" s="174" t="str">
        <f>'[1]зона-МСК'!B249</f>
        <v>ШКВ-04 Шкаф для кабинета врача</v>
      </c>
      <c r="C248" s="200">
        <f>'[1]расчет '!BG249</f>
        <v>13163.371555555554</v>
      </c>
      <c r="D248" s="201">
        <f>'[1]расчет '!BH249</f>
        <v>13163.371555555554</v>
      </c>
      <c r="E248" s="201">
        <f>'[1]расчет '!BJ249</f>
        <v>13848.607610666664</v>
      </c>
      <c r="F248" s="213">
        <f>'[1]расчет '!BK249</f>
        <v>14636.739751111108</v>
      </c>
      <c r="G248" s="214">
        <f>'[1]расчет '!BL249</f>
        <v>16438.184643555553</v>
      </c>
      <c r="H248" s="205">
        <f>'[1]расчет '!BM249</f>
        <v>19140.35198222222</v>
      </c>
      <c r="I248" s="215">
        <f>'[1]расчет '!CO249</f>
        <v>22518.06115555555</v>
      </c>
      <c r="J248" s="216"/>
      <c r="K248" s="217"/>
      <c r="L248" s="221">
        <f>'[1]расчет '!CR249</f>
        <v>0</v>
      </c>
      <c r="M248" s="181">
        <f>'[1]расчет '!CS249</f>
        <v>0</v>
      </c>
      <c r="N248" s="227"/>
      <c r="O248" s="228"/>
      <c r="P248" s="228"/>
      <c r="Q248" s="228"/>
      <c r="R248" s="228"/>
      <c r="S248" s="228"/>
      <c r="T248" s="228"/>
      <c r="U248" s="228"/>
      <c r="V248" s="228"/>
      <c r="W248" s="250" t="e">
        <f>#REF!*1.0753</f>
        <v>#REF!</v>
      </c>
      <c r="X248" s="250" t="e">
        <f t="shared" si="16"/>
        <v>#REF!</v>
      </c>
      <c r="Y248" s="250" t="e">
        <f>(X248*#REF!/100)+X248</f>
        <v>#REF!</v>
      </c>
      <c r="Z248" s="250" t="e">
        <f t="shared" si="17"/>
        <v>#REF!</v>
      </c>
      <c r="AA248" s="250" t="e">
        <f t="shared" si="18"/>
        <v>#REF!</v>
      </c>
      <c r="AB248" s="250" t="e">
        <f t="shared" si="19"/>
        <v>#REF!</v>
      </c>
      <c r="AC248" s="250" t="e">
        <f>(AB248*#REF!/100)+AB248</f>
        <v>#REF!</v>
      </c>
    </row>
    <row r="249" spans="1:29" ht="15.75" customHeight="1" thickBot="1">
      <c r="A249" s="174">
        <f>'[1]зона-МСК'!A250</f>
        <v>20000122848</v>
      </c>
      <c r="B249" s="174" t="str">
        <f>'[1]зона-МСК'!B250</f>
        <v>ШКВ-05 Шкаф для кабинета врача</v>
      </c>
      <c r="C249" s="200">
        <f>'[1]расчет '!BG250</f>
        <v>14352.559555555556</v>
      </c>
      <c r="D249" s="201">
        <f>'[1]расчет '!BH250</f>
        <v>14352.559555555556</v>
      </c>
      <c r="E249" s="201">
        <f>'[1]расчет '!BJ250</f>
        <v>15018.768602666667</v>
      </c>
      <c r="F249" s="213">
        <f>'[1]расчет '!BK250</f>
        <v>15873.495271111113</v>
      </c>
      <c r="G249" s="214">
        <f>'[1]расчет '!BL250</f>
        <v>17827.156227555555</v>
      </c>
      <c r="H249" s="205">
        <f>'[1]расчет '!BM250</f>
        <v>20757.64766222222</v>
      </c>
      <c r="I249" s="215">
        <f>'[1]расчет '!CO250</f>
        <v>24420.761955555558</v>
      </c>
      <c r="J249" s="216"/>
      <c r="K249" s="217"/>
      <c r="L249" s="221">
        <f>'[1]расчет '!CR250</f>
        <v>0</v>
      </c>
      <c r="M249" s="181">
        <f>'[1]расчет '!CS250</f>
        <v>0</v>
      </c>
      <c r="N249" s="227"/>
      <c r="O249" s="228"/>
      <c r="P249" s="228"/>
      <c r="Q249" s="228"/>
      <c r="R249" s="228"/>
      <c r="S249" s="228"/>
      <c r="T249" s="228"/>
      <c r="U249" s="228"/>
      <c r="V249" s="228"/>
      <c r="W249" s="250" t="e">
        <f>#REF!*1.0753</f>
        <v>#REF!</v>
      </c>
      <c r="X249" s="250" t="e">
        <f t="shared" si="16"/>
        <v>#REF!</v>
      </c>
      <c r="Y249" s="250" t="e">
        <f>(X249*#REF!/100)+X249</f>
        <v>#REF!</v>
      </c>
      <c r="Z249" s="250" t="e">
        <f t="shared" si="17"/>
        <v>#REF!</v>
      </c>
      <c r="AA249" s="250" t="e">
        <f t="shared" si="18"/>
        <v>#REF!</v>
      </c>
      <c r="AB249" s="250" t="e">
        <f t="shared" si="19"/>
        <v>#REF!</v>
      </c>
      <c r="AC249" s="250" t="e">
        <f>(AB249*#REF!/100)+AB249</f>
        <v>#REF!</v>
      </c>
    </row>
    <row r="250" spans="1:29" ht="15.75" customHeight="1" thickBot="1">
      <c r="A250" s="174">
        <f>'[1]зона-МСК'!A251</f>
        <v>20000122897</v>
      </c>
      <c r="B250" s="174" t="str">
        <f>'[1]зона-МСК'!B251</f>
        <v>ШКВ-06 Шкаф-стеллаж для кабинета врача</v>
      </c>
      <c r="C250" s="200">
        <f>'[1]расчет '!BG251</f>
        <v>7362.667555555556</v>
      </c>
      <c r="D250" s="201">
        <f>'[1]расчет '!BH251</f>
        <v>7362.667555555556</v>
      </c>
      <c r="E250" s="201">
        <f>'[1]расчет '!BJ251</f>
        <v>8140.714874666668</v>
      </c>
      <c r="F250" s="213">
        <f>'[1]расчет '!BK251</f>
        <v>8604.007591111113</v>
      </c>
      <c r="G250" s="214">
        <f>'[1]расчет '!BL251</f>
        <v>9662.962371555557</v>
      </c>
      <c r="H250" s="205">
        <f>'[1]расчет '!BM251</f>
        <v>11251.394542222224</v>
      </c>
      <c r="I250" s="215">
        <f>'[1]расчет '!CO251</f>
        <v>13236.934755555558</v>
      </c>
      <c r="J250" s="216"/>
      <c r="K250" s="217"/>
      <c r="L250" s="221">
        <f>'[1]расчет '!CR251</f>
        <v>0</v>
      </c>
      <c r="M250" s="181">
        <f>'[1]расчет '!CS251</f>
        <v>0</v>
      </c>
      <c r="N250" s="227"/>
      <c r="O250" s="228"/>
      <c r="P250" s="228"/>
      <c r="Q250" s="228"/>
      <c r="R250" s="228"/>
      <c r="S250" s="228"/>
      <c r="T250" s="228"/>
      <c r="U250" s="228"/>
      <c r="V250" s="228"/>
      <c r="W250" s="250" t="e">
        <f>#REF!*1.0753</f>
        <v>#REF!</v>
      </c>
      <c r="X250" s="250" t="e">
        <f t="shared" si="16"/>
        <v>#REF!</v>
      </c>
      <c r="Y250" s="250" t="e">
        <f>(X250*#REF!/100)+X250</f>
        <v>#REF!</v>
      </c>
      <c r="Z250" s="250" t="e">
        <f t="shared" si="17"/>
        <v>#REF!</v>
      </c>
      <c r="AA250" s="250" t="e">
        <f t="shared" si="18"/>
        <v>#REF!</v>
      </c>
      <c r="AB250" s="250" t="e">
        <f t="shared" si="19"/>
        <v>#REF!</v>
      </c>
      <c r="AC250" s="250" t="e">
        <f>(AB250*#REF!/100)+AB250</f>
        <v>#REF!</v>
      </c>
    </row>
    <row r="251" spans="1:29" ht="15.75" customHeight="1" thickBot="1">
      <c r="A251" s="174">
        <f>'[1]зона-МСК'!A252</f>
        <v>20000122849</v>
      </c>
      <c r="B251" s="174" t="str">
        <f>'[1]зона-МСК'!B252</f>
        <v>ШКВ-07 Шкаф для кабинета врача</v>
      </c>
      <c r="C251" s="200">
        <f>'[1]расчет '!BG252</f>
        <v>13311.883555555554</v>
      </c>
      <c r="D251" s="201">
        <f>'[1]расчет '!BH252</f>
        <v>13311.883555555552</v>
      </c>
      <c r="E251" s="201">
        <f>'[1]расчет '!BJ252</f>
        <v>13994.743418666665</v>
      </c>
      <c r="F251" s="213">
        <f>'[1]расчет '!BK252</f>
        <v>14791.192231111108</v>
      </c>
      <c r="G251" s="214">
        <f>'[1]расчет '!BL252</f>
        <v>16611.646659555554</v>
      </c>
      <c r="H251" s="205">
        <f>'[1]расчет '!BM252</f>
        <v>19342.32830222222</v>
      </c>
      <c r="I251" s="215">
        <f>'[1]расчет '!CO252</f>
        <v>22755.680355555553</v>
      </c>
      <c r="J251" s="216"/>
      <c r="K251" s="217"/>
      <c r="L251" s="221">
        <f>'[1]расчет '!CR252</f>
        <v>0</v>
      </c>
      <c r="M251" s="181">
        <f>'[1]расчет '!CS252</f>
        <v>0</v>
      </c>
      <c r="N251" s="227"/>
      <c r="O251" s="228"/>
      <c r="P251" s="228"/>
      <c r="Q251" s="228"/>
      <c r="R251" s="228"/>
      <c r="S251" s="228"/>
      <c r="T251" s="228"/>
      <c r="U251" s="228"/>
      <c r="V251" s="228"/>
      <c r="W251" s="250" t="e">
        <f>#REF!*1.0753</f>
        <v>#REF!</v>
      </c>
      <c r="X251" s="250" t="e">
        <f t="shared" si="16"/>
        <v>#REF!</v>
      </c>
      <c r="Y251" s="250" t="e">
        <f>(X251*#REF!/100)+X251</f>
        <v>#REF!</v>
      </c>
      <c r="Z251" s="250" t="e">
        <f t="shared" si="17"/>
        <v>#REF!</v>
      </c>
      <c r="AA251" s="250" t="e">
        <f t="shared" si="18"/>
        <v>#REF!</v>
      </c>
      <c r="AB251" s="250" t="e">
        <f t="shared" si="19"/>
        <v>#REF!</v>
      </c>
      <c r="AC251" s="250" t="e">
        <f>(AB251*#REF!/100)+AB251</f>
        <v>#REF!</v>
      </c>
    </row>
    <row r="252" spans="1:29" s="210" customFormat="1" ht="15.75" customHeight="1" thickBot="1">
      <c r="A252" s="199" t="str">
        <f>'[1]зона-МСК'!A253</f>
        <v>Шкафы для медикаментов и документации</v>
      </c>
      <c r="B252" s="199"/>
      <c r="C252" s="200" t="e">
        <f>'[1]расчет '!BG253</f>
        <v>#DIV/0!</v>
      </c>
      <c r="D252" s="201" t="e">
        <f>'[1]расчет '!BH253</f>
        <v>#DIV/0!</v>
      </c>
      <c r="E252" s="201">
        <f>'[1]расчет '!BJ253</f>
        <v>0</v>
      </c>
      <c r="F252" s="213">
        <f>'[1]расчет '!BK253</f>
        <v>0</v>
      </c>
      <c r="G252" s="214">
        <f>'[1]расчет '!BL253</f>
        <v>0</v>
      </c>
      <c r="H252" s="205">
        <f>'[1]расчет '!BM253</f>
        <v>0</v>
      </c>
      <c r="I252" s="215" t="e">
        <f>'[1]расчет '!CO253</f>
        <v>#REF!</v>
      </c>
      <c r="J252" s="216"/>
      <c r="K252" s="217"/>
      <c r="L252" s="221">
        <f>'[1]расчет '!CR253</f>
        <v>0</v>
      </c>
      <c r="M252" s="181">
        <f>'[1]расчет '!CS253</f>
        <v>0</v>
      </c>
      <c r="N252" s="219"/>
      <c r="O252" s="219"/>
      <c r="P252" s="219"/>
      <c r="Q252" s="219"/>
      <c r="R252" s="219"/>
      <c r="S252" s="219"/>
      <c r="T252" s="219"/>
      <c r="U252" s="219"/>
      <c r="V252" s="219"/>
      <c r="W252" s="251" t="e">
        <f>#REF!*1.0753</f>
        <v>#REF!</v>
      </c>
      <c r="X252" s="251" t="e">
        <f t="shared" si="16"/>
        <v>#REF!</v>
      </c>
      <c r="Y252" s="251" t="e">
        <f>(X252*#REF!/100)+X252</f>
        <v>#REF!</v>
      </c>
      <c r="Z252" s="251" t="e">
        <f t="shared" si="17"/>
        <v>#REF!</v>
      </c>
      <c r="AA252" s="251" t="e">
        <f t="shared" si="18"/>
        <v>#REF!</v>
      </c>
      <c r="AB252" s="251" t="e">
        <f t="shared" si="19"/>
        <v>#REF!</v>
      </c>
      <c r="AC252" s="251" t="e">
        <f>(AB252*#REF!/100)+AB252</f>
        <v>#REF!</v>
      </c>
    </row>
    <row r="253" spans="1:29" ht="15.75" customHeight="1" thickBot="1">
      <c r="A253" s="174">
        <f>'[1]зона-МСК'!A254</f>
        <v>20000122887</v>
      </c>
      <c r="B253" s="174" t="str">
        <f>'[1]зона-МСК'!B254</f>
        <v>ШМД-01 Шкаф для медикаментов и документации</v>
      </c>
      <c r="C253" s="200">
        <f>'[1]расчет '!BG254</f>
        <v>9116.913333333332</v>
      </c>
      <c r="D253" s="201">
        <f>'[1]расчет '!BH254</f>
        <v>9116.913333333332</v>
      </c>
      <c r="E253" s="201">
        <f>'[1]расчет '!BJ254</f>
        <v>9508.55272</v>
      </c>
      <c r="F253" s="213">
        <f>'[1]расчет '!BK254</f>
        <v>10049.689866666666</v>
      </c>
      <c r="G253" s="214">
        <f>'[1]расчет '!BL254</f>
        <v>11286.574773333332</v>
      </c>
      <c r="H253" s="205">
        <f>'[1]расчет '!BM254</f>
        <v>13141.902133333331</v>
      </c>
      <c r="I253" s="215">
        <f>'[1]расчет '!CO254</f>
        <v>15461.061333333331</v>
      </c>
      <c r="J253" s="216"/>
      <c r="K253" s="217"/>
      <c r="L253" s="221">
        <f>'[1]расчет '!CR254</f>
        <v>7590</v>
      </c>
      <c r="M253" s="181">
        <f>'[1]расчет '!CS254</f>
        <v>7590</v>
      </c>
      <c r="N253" s="227"/>
      <c r="O253" s="228"/>
      <c r="P253" s="228"/>
      <c r="Q253" s="228"/>
      <c r="R253" s="228"/>
      <c r="S253" s="228"/>
      <c r="T253" s="228"/>
      <c r="U253" s="228"/>
      <c r="V253" s="228"/>
      <c r="W253" s="250" t="e">
        <f>#REF!*1.0753</f>
        <v>#REF!</v>
      </c>
      <c r="X253" s="250" t="e">
        <f t="shared" si="16"/>
        <v>#REF!</v>
      </c>
      <c r="Y253" s="250" t="e">
        <f>(X253*#REF!/100)+X253</f>
        <v>#REF!</v>
      </c>
      <c r="Z253" s="250" t="e">
        <f t="shared" si="17"/>
        <v>#REF!</v>
      </c>
      <c r="AA253" s="250" t="e">
        <f t="shared" si="18"/>
        <v>#REF!</v>
      </c>
      <c r="AB253" s="250" t="e">
        <f t="shared" si="19"/>
        <v>#REF!</v>
      </c>
      <c r="AC253" s="250" t="e">
        <f>(AB253*#REF!/100)+AB253</f>
        <v>#REF!</v>
      </c>
    </row>
    <row r="254" spans="1:29" ht="15.75" customHeight="1" thickBot="1">
      <c r="A254" s="174" t="e">
        <f>'[1]зона-МСК'!A255</f>
        <v>#REF!</v>
      </c>
      <c r="B254" s="174" t="str">
        <f>'[1]зона-МСК'!B255</f>
        <v>ШМД-02 Шкаф для медикаментов и документации</v>
      </c>
      <c r="C254" s="200">
        <f>'[1]расчет '!BG255</f>
        <v>9489.285333333333</v>
      </c>
      <c r="D254" s="201">
        <f>'[1]расчет '!BH255</f>
        <v>9489.285333333333</v>
      </c>
      <c r="E254" s="201">
        <f>'[1]расчет '!BJ255</f>
        <v>9874.966768</v>
      </c>
      <c r="F254" s="213">
        <f>'[1]расчет '!BK255</f>
        <v>10436.956746666667</v>
      </c>
      <c r="G254" s="214">
        <f>'[1]расчет '!BL255</f>
        <v>11721.505269333335</v>
      </c>
      <c r="H254" s="205">
        <f>'[1]расчет '!BM255</f>
        <v>13648.328053333333</v>
      </c>
      <c r="I254" s="215">
        <f>'[1]расчет '!CO255</f>
        <v>16056.856533333334</v>
      </c>
      <c r="J254" s="216"/>
      <c r="K254" s="217"/>
      <c r="L254" s="221">
        <f>'[1]расчет '!CR255</f>
        <v>0</v>
      </c>
      <c r="M254" s="181">
        <f>'[1]расчет '!CS255</f>
        <v>0</v>
      </c>
      <c r="N254" s="227"/>
      <c r="O254" s="228"/>
      <c r="P254" s="228"/>
      <c r="Q254" s="228"/>
      <c r="R254" s="228"/>
      <c r="S254" s="228"/>
      <c r="T254" s="228"/>
      <c r="U254" s="228"/>
      <c r="V254" s="228"/>
      <c r="W254" s="250" t="e">
        <f>#REF!*1.0753</f>
        <v>#REF!</v>
      </c>
      <c r="X254" s="250" t="e">
        <f t="shared" si="16"/>
        <v>#REF!</v>
      </c>
      <c r="Y254" s="250" t="e">
        <f>(X254*#REF!/100)+X254</f>
        <v>#REF!</v>
      </c>
      <c r="Z254" s="250" t="e">
        <f t="shared" si="17"/>
        <v>#REF!</v>
      </c>
      <c r="AA254" s="250" t="e">
        <f t="shared" si="18"/>
        <v>#REF!</v>
      </c>
      <c r="AB254" s="250" t="e">
        <f t="shared" si="19"/>
        <v>#REF!</v>
      </c>
      <c r="AC254" s="250" t="e">
        <f>(AB254*#REF!/100)+AB254</f>
        <v>#REF!</v>
      </c>
    </row>
    <row r="255" spans="1:29" ht="15.75" customHeight="1" thickBot="1">
      <c r="A255" s="174" t="e">
        <f>'[1]зона-МСК'!A256</f>
        <v>#REF!</v>
      </c>
      <c r="B255" s="174" t="str">
        <f>'[1]зона-МСК'!B256</f>
        <v>ШМД-04 Шкаф для медикаментов и документации</v>
      </c>
      <c r="C255" s="200">
        <f>'[1]расчет '!BG256</f>
        <v>11645.985333333332</v>
      </c>
      <c r="D255" s="201">
        <f>'[1]расчет '!BH256</f>
        <v>11645.985333333332</v>
      </c>
      <c r="E255" s="201">
        <f>'[1]расчет '!BJ256</f>
        <v>11997.159568</v>
      </c>
      <c r="F255" s="213">
        <f>'[1]расчет '!BK256</f>
        <v>12679.924746666667</v>
      </c>
      <c r="G255" s="214">
        <f>'[1]расчет '!BL256</f>
        <v>14240.530869333332</v>
      </c>
      <c r="H255" s="205">
        <f>'[1]расчет '!BM256</f>
        <v>16581.440053333332</v>
      </c>
      <c r="I255" s="215">
        <f>'[1]расчет '!CO256</f>
        <v>19507.576533333333</v>
      </c>
      <c r="J255" s="216"/>
      <c r="K255" s="217"/>
      <c r="L255" s="221">
        <f>'[1]расчет '!CR256</f>
        <v>0</v>
      </c>
      <c r="M255" s="181">
        <f>'[1]расчет '!CS256</f>
        <v>0</v>
      </c>
      <c r="N255" s="227"/>
      <c r="O255" s="228"/>
      <c r="P255" s="228"/>
      <c r="Q255" s="228"/>
      <c r="R255" s="228"/>
      <c r="S255" s="228"/>
      <c r="T255" s="228"/>
      <c r="U255" s="228"/>
      <c r="V255" s="228"/>
      <c r="W255" s="250" t="e">
        <f>#REF!*1.0753</f>
        <v>#REF!</v>
      </c>
      <c r="X255" s="250" t="e">
        <f t="shared" si="16"/>
        <v>#REF!</v>
      </c>
      <c r="Y255" s="250" t="e">
        <f>(X255*#REF!/100)+X255</f>
        <v>#REF!</v>
      </c>
      <c r="Z255" s="250" t="e">
        <f t="shared" si="17"/>
        <v>#REF!</v>
      </c>
      <c r="AA255" s="250" t="e">
        <f t="shared" si="18"/>
        <v>#REF!</v>
      </c>
      <c r="AB255" s="250" t="e">
        <f t="shared" si="19"/>
        <v>#REF!</v>
      </c>
      <c r="AC255" s="250" t="e">
        <f>(AB255*#REF!/100)+AB255</f>
        <v>#REF!</v>
      </c>
    </row>
    <row r="256" spans="1:29" ht="15.75" customHeight="1" thickBot="1">
      <c r="A256" s="174" t="e">
        <f>'[1]зона-МСК'!A257</f>
        <v>#REF!</v>
      </c>
      <c r="B256" s="174" t="str">
        <f>'[1]зона-МСК'!B257</f>
        <v>ШМД-05 Шкаф для медикаментов и документации</v>
      </c>
      <c r="C256" s="200">
        <f>'[1]расчет '!BG257</f>
        <v>11794.497333333335</v>
      </c>
      <c r="D256" s="201">
        <f>'[1]расчет '!BH257</f>
        <v>11794.497333333335</v>
      </c>
      <c r="E256" s="201">
        <f>'[1]расчет '!BJ257</f>
        <v>12143.295376000002</v>
      </c>
      <c r="F256" s="213">
        <f>'[1]расчет '!BK257</f>
        <v>12834.377226666671</v>
      </c>
      <c r="G256" s="214">
        <f>'[1]расчет '!BL257</f>
        <v>14413.992885333337</v>
      </c>
      <c r="H256" s="205">
        <f>'[1]расчет '!BM257</f>
        <v>16783.416373333337</v>
      </c>
      <c r="I256" s="215">
        <f>'[1]расчет '!CO257</f>
        <v>19745.195733333338</v>
      </c>
      <c r="J256" s="216"/>
      <c r="K256" s="217"/>
      <c r="L256" s="221">
        <f>'[1]расчет '!CR257</f>
        <v>0</v>
      </c>
      <c r="M256" s="181">
        <f>'[1]расчет '!CS257</f>
        <v>0</v>
      </c>
      <c r="N256" s="227"/>
      <c r="O256" s="228"/>
      <c r="P256" s="228"/>
      <c r="Q256" s="228"/>
      <c r="R256" s="228"/>
      <c r="S256" s="228"/>
      <c r="T256" s="228"/>
      <c r="U256" s="228"/>
      <c r="V256" s="228"/>
      <c r="W256" s="250" t="e">
        <f>#REF!*1.0753</f>
        <v>#REF!</v>
      </c>
      <c r="X256" s="250" t="e">
        <f t="shared" si="16"/>
        <v>#REF!</v>
      </c>
      <c r="Y256" s="250" t="e">
        <f>(X256*#REF!/100)+X256</f>
        <v>#REF!</v>
      </c>
      <c r="Z256" s="250" t="e">
        <f t="shared" si="17"/>
        <v>#REF!</v>
      </c>
      <c r="AA256" s="250" t="e">
        <f t="shared" si="18"/>
        <v>#REF!</v>
      </c>
      <c r="AB256" s="250" t="e">
        <f t="shared" si="19"/>
        <v>#REF!</v>
      </c>
      <c r="AC256" s="250" t="e">
        <f>(AB256*#REF!/100)+AB256</f>
        <v>#REF!</v>
      </c>
    </row>
    <row r="257" spans="1:29" ht="15.75" customHeight="1" thickBot="1">
      <c r="A257" s="174" t="e">
        <f>'[1]зона-МСК'!A258</f>
        <v>#REF!</v>
      </c>
      <c r="B257" s="174" t="str">
        <f>'[1]зона-МСК'!B258</f>
        <v>ШМД-06 Шкаф для медикаментов и документации</v>
      </c>
      <c r="C257" s="200">
        <f>'[1]расчет '!BG258</f>
        <v>12210.549333333332</v>
      </c>
      <c r="D257" s="201">
        <f>'[1]расчет '!BH258</f>
        <v>12210.549333333334</v>
      </c>
      <c r="E257" s="201">
        <f>'[1]расчет '!BJ258</f>
        <v>12552.690544000001</v>
      </c>
      <c r="F257" s="213">
        <f>'[1]расчет '!BK258</f>
        <v>13267.071306666669</v>
      </c>
      <c r="G257" s="214">
        <f>'[1]расчет '!BL258</f>
        <v>14899.941621333335</v>
      </c>
      <c r="H257" s="205">
        <f>'[1]расчет '!BM258</f>
        <v>17349.247093333335</v>
      </c>
      <c r="I257" s="215">
        <f>'[1]расчет '!CO258</f>
        <v>20410.878933333337</v>
      </c>
      <c r="J257" s="216"/>
      <c r="K257" s="217"/>
      <c r="L257" s="221">
        <f>'[1]расчет '!CR258</f>
        <v>0</v>
      </c>
      <c r="M257" s="181">
        <f>'[1]расчет '!CS258</f>
        <v>0</v>
      </c>
      <c r="N257" s="227"/>
      <c r="O257" s="228"/>
      <c r="P257" s="228"/>
      <c r="Q257" s="228"/>
      <c r="R257" s="228"/>
      <c r="S257" s="228"/>
      <c r="T257" s="228"/>
      <c r="U257" s="228"/>
      <c r="V257" s="228"/>
      <c r="W257" s="250" t="e">
        <f>#REF!*1.0753</f>
        <v>#REF!</v>
      </c>
      <c r="X257" s="250" t="e">
        <f t="shared" si="16"/>
        <v>#REF!</v>
      </c>
      <c r="Y257" s="250" t="e">
        <f>(X257*#REF!/100)+X257</f>
        <v>#REF!</v>
      </c>
      <c r="Z257" s="250" t="e">
        <f t="shared" si="17"/>
        <v>#REF!</v>
      </c>
      <c r="AA257" s="250" t="e">
        <f t="shared" si="18"/>
        <v>#REF!</v>
      </c>
      <c r="AB257" s="250" t="e">
        <f t="shared" si="19"/>
        <v>#REF!</v>
      </c>
      <c r="AC257" s="250" t="e">
        <f>(AB257*#REF!/100)+AB257</f>
        <v>#REF!</v>
      </c>
    </row>
    <row r="258" spans="1:29" s="210" customFormat="1" ht="15.75" customHeight="1" thickBot="1">
      <c r="A258" s="199" t="str">
        <f>'[1]зона-МСК'!A259</f>
        <v>Шкафы медицинские</v>
      </c>
      <c r="B258" s="199"/>
      <c r="C258" s="200" t="e">
        <f>'[1]расчет '!BG259</f>
        <v>#DIV/0!</v>
      </c>
      <c r="D258" s="201" t="e">
        <f>'[1]расчет '!BH259</f>
        <v>#DIV/0!</v>
      </c>
      <c r="E258" s="201">
        <f>'[1]расчет '!BJ259</f>
        <v>0</v>
      </c>
      <c r="F258" s="213">
        <f>'[1]расчет '!BK259</f>
        <v>0</v>
      </c>
      <c r="G258" s="214">
        <f>'[1]расчет '!BL259</f>
        <v>0</v>
      </c>
      <c r="H258" s="205">
        <f>'[1]расчет '!BM259</f>
        <v>0</v>
      </c>
      <c r="I258" s="215" t="e">
        <f>'[1]расчет '!CO259</f>
        <v>#REF!</v>
      </c>
      <c r="J258" s="216"/>
      <c r="K258" s="217"/>
      <c r="L258" s="221">
        <f>'[1]расчет '!CR259</f>
        <v>0</v>
      </c>
      <c r="M258" s="181">
        <f>'[1]расчет '!CS259</f>
        <v>0</v>
      </c>
      <c r="N258" s="219"/>
      <c r="O258" s="219"/>
      <c r="P258" s="219"/>
      <c r="Q258" s="219"/>
      <c r="R258" s="219"/>
      <c r="S258" s="219"/>
      <c r="T258" s="219"/>
      <c r="U258" s="219"/>
      <c r="V258" s="219"/>
      <c r="W258" s="251" t="e">
        <f>#REF!*1.0753</f>
        <v>#REF!</v>
      </c>
      <c r="X258" s="251" t="e">
        <f t="shared" si="16"/>
        <v>#REF!</v>
      </c>
      <c r="Y258" s="251" t="e">
        <f>(X258*#REF!/100)+X258</f>
        <v>#REF!</v>
      </c>
      <c r="Z258" s="251" t="e">
        <f t="shared" si="17"/>
        <v>#REF!</v>
      </c>
      <c r="AA258" s="251" t="e">
        <f t="shared" si="18"/>
        <v>#REF!</v>
      </c>
      <c r="AB258" s="251" t="e">
        <f t="shared" si="19"/>
        <v>#REF!</v>
      </c>
      <c r="AC258" s="251" t="e">
        <f>(AB258*#REF!/100)+AB258</f>
        <v>#REF!</v>
      </c>
    </row>
    <row r="259" spans="1:29" s="249" customFormat="1" ht="15" customHeight="1" thickBot="1">
      <c r="A259" s="174">
        <f>'[1]зона-МСК'!A260</f>
        <v>20000119806</v>
      </c>
      <c r="B259" s="174" t="str">
        <f>'[1]зона-МСК'!B260</f>
        <v>Шкаф для инструментария и медикаментов (1680*800*380)</v>
      </c>
      <c r="C259" s="200">
        <f>'[1]расчет '!BG260</f>
        <v>12185.111666666666</v>
      </c>
      <c r="D259" s="201">
        <f>'[1]расчет '!BH260</f>
        <v>12185.111666666666</v>
      </c>
      <c r="E259" s="201">
        <f>'[1]расчет '!BJ260</f>
        <v>12662.03738</v>
      </c>
      <c r="F259" s="213">
        <f>'[1]расчет '!BK260</f>
        <v>13382.641133333334</v>
      </c>
      <c r="G259" s="214">
        <f>'[1]расчет '!BL260</f>
        <v>15029.735426666666</v>
      </c>
      <c r="H259" s="205">
        <f>'[1]расчет '!BM260</f>
        <v>17500.376866666666</v>
      </c>
      <c r="I259" s="215">
        <f>'[1]расчет '!CO260</f>
        <v>20588.678666666667</v>
      </c>
      <c r="J259" s="216"/>
      <c r="K259" s="217"/>
      <c r="L259" s="221">
        <f>'[1]расчет '!CR260</f>
        <v>0</v>
      </c>
      <c r="M259" s="181">
        <f>'[1]расчет '!CS260</f>
        <v>0</v>
      </c>
      <c r="N259" s="227"/>
      <c r="O259" s="228"/>
      <c r="P259" s="228"/>
      <c r="Q259" s="228"/>
      <c r="R259" s="228"/>
      <c r="S259" s="228"/>
      <c r="T259" s="228"/>
      <c r="U259" s="228"/>
      <c r="V259" s="228"/>
      <c r="W259" s="250" t="e">
        <f>#REF!*1.0753</f>
        <v>#REF!</v>
      </c>
      <c r="X259" s="250" t="e">
        <f t="shared" si="16"/>
        <v>#REF!</v>
      </c>
      <c r="Y259" s="250" t="e">
        <f>(X259*#REF!/100)+X259</f>
        <v>#REF!</v>
      </c>
      <c r="Z259" s="250" t="e">
        <f t="shared" si="17"/>
        <v>#REF!</v>
      </c>
      <c r="AA259" s="250" t="e">
        <f t="shared" si="18"/>
        <v>#REF!</v>
      </c>
      <c r="AB259" s="250" t="e">
        <f t="shared" si="19"/>
        <v>#REF!</v>
      </c>
      <c r="AC259" s="250" t="e">
        <f>(AB259*#REF!/100)+AB259</f>
        <v>#REF!</v>
      </c>
    </row>
    <row r="260" spans="1:29" ht="15.75" customHeight="1" thickBot="1">
      <c r="A260" s="174">
        <f>'[1]зона-МСК'!A261</f>
        <v>20000121150</v>
      </c>
      <c r="B260" s="174" t="str">
        <f>'[1]зона-МСК'!B261</f>
        <v>Шкаф для медикаментов</v>
      </c>
      <c r="C260" s="200">
        <f>'[1]расчет '!BG261</f>
        <v>24379.303555555554</v>
      </c>
      <c r="D260" s="201">
        <f>'[1]расчет '!BH261</f>
        <v>24379.303555555554</v>
      </c>
      <c r="E260" s="201">
        <f>'[1]расчет '!BJ261</f>
        <v>24885.084698666666</v>
      </c>
      <c r="F260" s="213">
        <f>'[1]расчет '!BK261</f>
        <v>26301.309031111112</v>
      </c>
      <c r="G260" s="214">
        <f>'[1]расчет '!BL261</f>
        <v>29538.393219555554</v>
      </c>
      <c r="H260" s="205">
        <f>'[1]расчет '!BM261</f>
        <v>34394.01950222222</v>
      </c>
      <c r="I260" s="215">
        <f>'[1]расчет '!CO261</f>
        <v>40463.552355555556</v>
      </c>
      <c r="J260" s="216"/>
      <c r="K260" s="217"/>
      <c r="L260" s="221">
        <f>'[1]расчет '!CR261</f>
        <v>0</v>
      </c>
      <c r="M260" s="181">
        <f>'[1]расчет '!CS261</f>
        <v>0</v>
      </c>
      <c r="N260" s="227"/>
      <c r="O260" s="228"/>
      <c r="P260" s="228"/>
      <c r="Q260" s="228"/>
      <c r="R260" s="228"/>
      <c r="S260" s="228"/>
      <c r="T260" s="228"/>
      <c r="U260" s="228"/>
      <c r="V260" s="228"/>
      <c r="W260" s="250" t="e">
        <f>#REF!*1.0753</f>
        <v>#REF!</v>
      </c>
      <c r="X260" s="250" t="e">
        <f t="shared" si="16"/>
        <v>#REF!</v>
      </c>
      <c r="Y260" s="250" t="e">
        <f>(X260*#REF!/100)+X260</f>
        <v>#REF!</v>
      </c>
      <c r="Z260" s="250" t="e">
        <f t="shared" si="17"/>
        <v>#REF!</v>
      </c>
      <c r="AA260" s="250" t="e">
        <f t="shared" si="18"/>
        <v>#REF!</v>
      </c>
      <c r="AB260" s="250" t="e">
        <f t="shared" si="19"/>
        <v>#REF!</v>
      </c>
      <c r="AC260" s="250" t="e">
        <f>(AB260*#REF!/100)+AB260</f>
        <v>#REF!</v>
      </c>
    </row>
    <row r="261" spans="1:29" ht="15.75" customHeight="1" thickBot="1">
      <c r="A261" s="174">
        <f>'[1]зона-МСК'!A262</f>
        <v>20000121682</v>
      </c>
      <c r="B261" s="174" t="str">
        <f>'[1]зона-МСК'!B262</f>
        <v>Шкаф для медикаментов одностворчатый</v>
      </c>
      <c r="C261" s="200">
        <f>'[1]расчет '!BG262</f>
        <v>15357.543777777777</v>
      </c>
      <c r="D261" s="201">
        <f>'[1]расчет '!BH262</f>
        <v>15357.543777777777</v>
      </c>
      <c r="E261" s="201">
        <f>'[1]расчет '!BJ262</f>
        <v>15559.748077333335</v>
      </c>
      <c r="F261" s="213">
        <f>'[1]расчет '!BK262</f>
        <v>16445.26219555556</v>
      </c>
      <c r="G261" s="214">
        <f>'[1]расчет '!BL262</f>
        <v>18469.294465777777</v>
      </c>
      <c r="H261" s="205">
        <f>'[1]расчет '!BM262</f>
        <v>21505.342871111112</v>
      </c>
      <c r="I261" s="215">
        <f>'[1]расчет '!CO262</f>
        <v>25300.40337777778</v>
      </c>
      <c r="J261" s="216"/>
      <c r="K261" s="217"/>
      <c r="L261" s="221">
        <f>'[1]расчет '!CR262</f>
        <v>0</v>
      </c>
      <c r="M261" s="181">
        <f>'[1]расчет '!CS262</f>
        <v>0</v>
      </c>
      <c r="N261" s="227"/>
      <c r="O261" s="228"/>
      <c r="P261" s="228"/>
      <c r="Q261" s="228"/>
      <c r="R261" s="228"/>
      <c r="S261" s="228"/>
      <c r="T261" s="228"/>
      <c r="U261" s="228"/>
      <c r="V261" s="228"/>
      <c r="W261" s="250" t="e">
        <f>#REF!*1.0753</f>
        <v>#REF!</v>
      </c>
      <c r="X261" s="250" t="e">
        <f t="shared" si="16"/>
        <v>#REF!</v>
      </c>
      <c r="Y261" s="250" t="e">
        <f>(X261*#REF!/100)+X261</f>
        <v>#REF!</v>
      </c>
      <c r="Z261" s="250" t="e">
        <f t="shared" si="17"/>
        <v>#REF!</v>
      </c>
      <c r="AA261" s="250" t="e">
        <f t="shared" si="18"/>
        <v>#REF!</v>
      </c>
      <c r="AB261" s="250" t="e">
        <f t="shared" si="19"/>
        <v>#REF!</v>
      </c>
      <c r="AC261" s="250" t="e">
        <f>(AB261*#REF!/100)+AB261</f>
        <v>#REF!</v>
      </c>
    </row>
    <row r="262" spans="1:29" ht="15.75" customHeight="1" thickBot="1">
      <c r="A262" s="174">
        <f>'[1]зона-МСК'!A263</f>
        <v>20000119335</v>
      </c>
      <c r="B262" s="174" t="str">
        <f>'[1]зона-МСК'!B263</f>
        <v>Шкаф для медикаментов с ящиками</v>
      </c>
      <c r="C262" s="200">
        <f>'[1]расчет '!BG263</f>
        <v>13473.671666666667</v>
      </c>
      <c r="D262" s="201">
        <f>'[1]расчет '!BH263</f>
        <v>13473.671666666667</v>
      </c>
      <c r="E262" s="201">
        <f>'[1]расчет '!BJ263</f>
        <v>13929.980420000002</v>
      </c>
      <c r="F262" s="213">
        <f>'[1]расчет '!BK263</f>
        <v>14722.743533333336</v>
      </c>
      <c r="G262" s="214">
        <f>'[1]расчет '!BL263</f>
        <v>16534.77350666667</v>
      </c>
      <c r="H262" s="205">
        <f>'[1]расчет '!BM263</f>
        <v>19252.818466666668</v>
      </c>
      <c r="I262" s="215">
        <f>'[1]расчет '!CO263</f>
        <v>22650.37466666667</v>
      </c>
      <c r="J262" s="216"/>
      <c r="K262" s="217"/>
      <c r="L262" s="221">
        <f>'[1]расчет '!CR263</f>
        <v>0</v>
      </c>
      <c r="M262" s="181">
        <f>'[1]расчет '!CS263</f>
        <v>0</v>
      </c>
      <c r="N262" s="227"/>
      <c r="O262" s="228"/>
      <c r="P262" s="228"/>
      <c r="Q262" s="228"/>
      <c r="R262" s="228"/>
      <c r="S262" s="228"/>
      <c r="T262" s="228"/>
      <c r="U262" s="228"/>
      <c r="V262" s="228"/>
      <c r="W262" s="250" t="e">
        <f>#REF!*1.0753</f>
        <v>#REF!</v>
      </c>
      <c r="X262" s="250" t="e">
        <f t="shared" si="16"/>
        <v>#REF!</v>
      </c>
      <c r="Y262" s="250" t="e">
        <f>(X262*#REF!/100)+X262</f>
        <v>#REF!</v>
      </c>
      <c r="Z262" s="250" t="e">
        <f t="shared" si="17"/>
        <v>#REF!</v>
      </c>
      <c r="AA262" s="250" t="e">
        <f t="shared" si="18"/>
        <v>#REF!</v>
      </c>
      <c r="AB262" s="250" t="e">
        <f t="shared" si="19"/>
        <v>#REF!</v>
      </c>
      <c r="AC262" s="250" t="e">
        <f>(AB262*#REF!/100)+AB262</f>
        <v>#REF!</v>
      </c>
    </row>
    <row r="263" spans="1:29" ht="15.75" customHeight="1" thickBot="1">
      <c r="A263" s="174" t="str">
        <f>'[1]зона-МСК'!A264</f>
        <v>УП-00001570</v>
      </c>
      <c r="B263" s="174" t="str">
        <f>'[1]зона-МСК'!B264</f>
        <v>ШММ-1 Шкаф 1-но ств. металл/металл</v>
      </c>
      <c r="C263" s="200">
        <f>'[1]расчет '!BG264</f>
        <v>7200.389833333334</v>
      </c>
      <c r="D263" s="201">
        <f>'[1]расчет '!BH264</f>
        <v>7200.389833333334</v>
      </c>
      <c r="E263" s="201">
        <f>'[1]расчет '!BJ264</f>
        <v>7421.127346</v>
      </c>
      <c r="F263" s="213">
        <f>'[1]расчет '!BK264</f>
        <v>7843.467926666667</v>
      </c>
      <c r="G263" s="214">
        <f>'[1]расчет '!BL264</f>
        <v>8808.817825333334</v>
      </c>
      <c r="H263" s="205">
        <f>'[1]расчет '!BM264</f>
        <v>10256.842673333333</v>
      </c>
      <c r="I263" s="215">
        <f>'[1]расчет '!CO264</f>
        <v>12066.873733333334</v>
      </c>
      <c r="J263" s="216"/>
      <c r="K263" s="217"/>
      <c r="L263" s="221">
        <f>'[1]расчет '!CR264</f>
        <v>0</v>
      </c>
      <c r="M263" s="181">
        <f>'[1]расчет '!CS264</f>
        <v>0</v>
      </c>
      <c r="N263" s="227" t="s">
        <v>449</v>
      </c>
      <c r="O263" s="228">
        <v>3893</v>
      </c>
      <c r="P263" s="228"/>
      <c r="Q263" s="228"/>
      <c r="R263" s="228"/>
      <c r="S263" s="228"/>
      <c r="T263" s="228"/>
      <c r="U263" s="228"/>
      <c r="V263" s="228"/>
      <c r="W263" s="250" t="e">
        <f>#REF!*1.0753</f>
        <v>#REF!</v>
      </c>
      <c r="X263" s="250" t="e">
        <f t="shared" si="16"/>
        <v>#REF!</v>
      </c>
      <c r="Y263" s="250" t="e">
        <f>(X263*#REF!/100)+X263</f>
        <v>#REF!</v>
      </c>
      <c r="Z263" s="250" t="e">
        <f t="shared" si="17"/>
        <v>#REF!</v>
      </c>
      <c r="AA263" s="250" t="e">
        <f t="shared" si="18"/>
        <v>#REF!</v>
      </c>
      <c r="AB263" s="250" t="e">
        <f t="shared" si="19"/>
        <v>#REF!</v>
      </c>
      <c r="AC263" s="250" t="e">
        <f>(AB263*#REF!/100)+AB263</f>
        <v>#REF!</v>
      </c>
    </row>
    <row r="264" spans="1:29" s="219" customFormat="1" ht="15.75" customHeight="1" thickBot="1">
      <c r="A264" s="174" t="str">
        <f>'[1]зона-МСК'!A265</f>
        <v>УП-00004565</v>
      </c>
      <c r="B264" s="174" t="str">
        <f>'[1]зона-МСК'!B265</f>
        <v>ШММ-1-Р Шкаф 1-но ств. металл/металл с регулируемы</v>
      </c>
      <c r="C264" s="200">
        <f>'[1]расчет '!BG265</f>
        <v>7384.937833333333</v>
      </c>
      <c r="D264" s="201">
        <f>'[1]расчет '!BH265</f>
        <v>7384.937833333333</v>
      </c>
      <c r="E264" s="201">
        <f>'[1]расчет '!BJ265</f>
        <v>7602.722578</v>
      </c>
      <c r="F264" s="213">
        <f>'[1]расчет '!BK265</f>
        <v>8035.397846666667</v>
      </c>
      <c r="G264" s="214">
        <f>'[1]расчет '!BL265</f>
        <v>9024.369889333333</v>
      </c>
      <c r="H264" s="205">
        <f>'[1]расчет '!BM265</f>
        <v>10507.827953333333</v>
      </c>
      <c r="I264" s="215">
        <f>'[1]расчет '!CO265</f>
        <v>12362.150533333333</v>
      </c>
      <c r="J264" s="216"/>
      <c r="K264" s="217"/>
      <c r="L264" s="221">
        <f>'[1]расчет '!CR265</f>
        <v>5700</v>
      </c>
      <c r="M264" s="181">
        <f>'[1]расчет '!CS265</f>
        <v>5700</v>
      </c>
      <c r="N264" s="227"/>
      <c r="O264" s="228"/>
      <c r="P264" s="228"/>
      <c r="Q264" s="228"/>
      <c r="R264" s="228"/>
      <c r="S264" s="228"/>
      <c r="T264" s="228"/>
      <c r="U264" s="228"/>
      <c r="V264" s="228"/>
      <c r="W264" s="250" t="e">
        <f>#REF!*1.0753</f>
        <v>#REF!</v>
      </c>
      <c r="X264" s="250" t="e">
        <f t="shared" si="16"/>
        <v>#REF!</v>
      </c>
      <c r="Y264" s="250" t="e">
        <f>(X264*#REF!/100)+X264</f>
        <v>#REF!</v>
      </c>
      <c r="Z264" s="250" t="e">
        <f t="shared" si="17"/>
        <v>#REF!</v>
      </c>
      <c r="AA264" s="250" t="e">
        <f t="shared" si="18"/>
        <v>#REF!</v>
      </c>
      <c r="AB264" s="250" t="e">
        <f t="shared" si="19"/>
        <v>#REF!</v>
      </c>
      <c r="AC264" s="250" t="e">
        <f>(AB264*#REF!/100)+AB264</f>
        <v>#REF!</v>
      </c>
    </row>
    <row r="265" spans="1:29" ht="15.75" customHeight="1" thickBot="1">
      <c r="A265" s="174" t="str">
        <f>'[1]зона-МСК'!A266</f>
        <v>УП-00004573</v>
      </c>
      <c r="B265" s="174" t="str">
        <f>'[1]зона-МСК'!B266</f>
        <v>ШММ-1-Т Шкаф 1-но ств. металл/металл с трейзером</v>
      </c>
      <c r="C265" s="200">
        <f>'[1]расчет '!BG266</f>
        <v>7692.881833333333</v>
      </c>
      <c r="D265" s="201">
        <f>'[1]расчет '!BH266</f>
        <v>7692.881833333334</v>
      </c>
      <c r="E265" s="201">
        <f>'[1]расчет '!BJ266</f>
        <v>7905.739474000001</v>
      </c>
      <c r="F265" s="213">
        <f>'[1]расчет '!BK266</f>
        <v>8355.659606666668</v>
      </c>
      <c r="G265" s="214">
        <f>'[1]расчет '!BL266</f>
        <v>9384.048481333335</v>
      </c>
      <c r="H265" s="205">
        <f>'[1]расчет '!BM266</f>
        <v>10926.631793333334</v>
      </c>
      <c r="I265" s="215">
        <f>'[1]расчет '!CO266</f>
        <v>12854.860933333335</v>
      </c>
      <c r="J265" s="216"/>
      <c r="K265" s="217"/>
      <c r="L265" s="221">
        <f>'[1]расчет '!CR266</f>
        <v>0</v>
      </c>
      <c r="M265" s="181">
        <f>'[1]расчет '!CS266</f>
        <v>0</v>
      </c>
      <c r="N265" s="227"/>
      <c r="O265" s="228"/>
      <c r="P265" s="228"/>
      <c r="Q265" s="228"/>
      <c r="R265" s="228"/>
      <c r="S265" s="228"/>
      <c r="T265" s="228"/>
      <c r="U265" s="228"/>
      <c r="V265" s="228"/>
      <c r="W265" s="250" t="e">
        <f>#REF!*1.0753</f>
        <v>#REF!</v>
      </c>
      <c r="X265" s="250" t="e">
        <f t="shared" si="16"/>
        <v>#REF!</v>
      </c>
      <c r="Y265" s="250" t="e">
        <f>(X265*#REF!/100)+X265</f>
        <v>#REF!</v>
      </c>
      <c r="Z265" s="250" t="e">
        <f t="shared" si="17"/>
        <v>#REF!</v>
      </c>
      <c r="AA265" s="250" t="e">
        <f t="shared" si="18"/>
        <v>#REF!</v>
      </c>
      <c r="AB265" s="250" t="e">
        <f t="shared" si="19"/>
        <v>#REF!</v>
      </c>
      <c r="AC265" s="250" t="e">
        <f>(AB265*#REF!/100)+AB265</f>
        <v>#REF!</v>
      </c>
    </row>
    <row r="266" spans="1:29" ht="15.75" customHeight="1" thickBot="1">
      <c r="A266" s="174">
        <f>'[1]зона-МСК'!A267</f>
        <v>20000121128</v>
      </c>
      <c r="B266" s="174" t="str">
        <f>'[1]зона-МСК'!B267</f>
        <v>ШММ-1-Т-Р Шкаф 1-но ств. металл/металл с трейзером</v>
      </c>
      <c r="C266" s="200">
        <f>'[1]расчет '!BG267</f>
        <v>7877.429833333334</v>
      </c>
      <c r="D266" s="201">
        <f>'[1]расчет '!BH267</f>
        <v>7877.429833333334</v>
      </c>
      <c r="E266" s="201">
        <f>'[1]расчет '!BJ267</f>
        <v>8087.334706000001</v>
      </c>
      <c r="F266" s="213">
        <f>'[1]расчет '!BK267</f>
        <v>8547.589526666667</v>
      </c>
      <c r="G266" s="214">
        <f>'[1]расчет '!BL267</f>
        <v>9599.600545333335</v>
      </c>
      <c r="H266" s="205">
        <f>'[1]расчет '!BM267</f>
        <v>11177.617073333335</v>
      </c>
      <c r="I266" s="215">
        <f>'[1]расчет '!CO267</f>
        <v>13150.137733333335</v>
      </c>
      <c r="J266" s="216"/>
      <c r="K266" s="217"/>
      <c r="L266" s="221">
        <f>'[1]расчет '!CR267</f>
        <v>0</v>
      </c>
      <c r="M266" s="181">
        <f>'[1]расчет '!CS267</f>
        <v>0</v>
      </c>
      <c r="N266" s="227"/>
      <c r="O266" s="228"/>
      <c r="P266" s="228"/>
      <c r="Q266" s="228"/>
      <c r="R266" s="228"/>
      <c r="S266" s="228"/>
      <c r="T266" s="228"/>
      <c r="U266" s="228"/>
      <c r="V266" s="228"/>
      <c r="W266" s="250" t="e">
        <f>#REF!*1.0753</f>
        <v>#REF!</v>
      </c>
      <c r="X266" s="250" t="e">
        <f t="shared" si="16"/>
        <v>#REF!</v>
      </c>
      <c r="Y266" s="250" t="e">
        <f>(X266*#REF!/100)+X266</f>
        <v>#REF!</v>
      </c>
      <c r="Z266" s="250" t="e">
        <f t="shared" si="17"/>
        <v>#REF!</v>
      </c>
      <c r="AA266" s="250" t="e">
        <f t="shared" si="18"/>
        <v>#REF!</v>
      </c>
      <c r="AB266" s="250" t="e">
        <f t="shared" si="19"/>
        <v>#REF!</v>
      </c>
      <c r="AC266" s="250" t="e">
        <f>(AB266*#REF!/100)+AB266</f>
        <v>#REF!</v>
      </c>
    </row>
    <row r="267" spans="1:29" ht="15.75" customHeight="1" thickBot="1">
      <c r="A267" s="174" t="str">
        <f>'[1]зона-МСК'!A268</f>
        <v>УП-00000647</v>
      </c>
      <c r="B267" s="174" t="str">
        <f>'[1]зона-МСК'!B268</f>
        <v>ШММ-2 Шкаф 2-х ств. металл/металл</v>
      </c>
      <c r="C267" s="200">
        <f>'[1]расчет '!BG268</f>
        <v>8918.939666666667</v>
      </c>
      <c r="D267" s="201">
        <f>'[1]расчет '!BH268</f>
        <v>8918.939666666667</v>
      </c>
      <c r="E267" s="201">
        <f>'[1]расчет '!BJ268</f>
        <v>9448.124132</v>
      </c>
      <c r="F267" s="213">
        <f>'[1]расчет '!BK268</f>
        <v>9985.822253333336</v>
      </c>
      <c r="G267" s="214">
        <f>'[1]расчет '!BL268</f>
        <v>11214.846530666668</v>
      </c>
      <c r="H267" s="205">
        <f>'[1]расчет '!BM268</f>
        <v>13058.382946666668</v>
      </c>
      <c r="I267" s="215">
        <f>'[1]расчет '!CO268</f>
        <v>15362.803466666668</v>
      </c>
      <c r="J267" s="216"/>
      <c r="K267" s="217"/>
      <c r="L267" s="221">
        <f>'[1]расчет '!CR268</f>
        <v>0</v>
      </c>
      <c r="M267" s="181">
        <f>'[1]расчет '!CS268</f>
        <v>0</v>
      </c>
      <c r="N267" s="227" t="s">
        <v>450</v>
      </c>
      <c r="O267" s="228">
        <v>5465</v>
      </c>
      <c r="P267" s="228"/>
      <c r="Q267" s="228"/>
      <c r="R267" s="228"/>
      <c r="S267" s="228"/>
      <c r="T267" s="228"/>
      <c r="U267" s="228"/>
      <c r="V267" s="228"/>
      <c r="W267" s="250" t="e">
        <f>#REF!*1.0753</f>
        <v>#REF!</v>
      </c>
      <c r="X267" s="250" t="e">
        <f t="shared" si="16"/>
        <v>#REF!</v>
      </c>
      <c r="Y267" s="250" t="e">
        <f>(X267*#REF!/100)+X267</f>
        <v>#REF!</v>
      </c>
      <c r="Z267" s="250" t="e">
        <f t="shared" si="17"/>
        <v>#REF!</v>
      </c>
      <c r="AA267" s="250" t="e">
        <f t="shared" si="18"/>
        <v>#REF!</v>
      </c>
      <c r="AB267" s="250" t="e">
        <f t="shared" si="19"/>
        <v>#REF!</v>
      </c>
      <c r="AC267" s="250" t="e">
        <f>(AB267*#REF!/100)+AB267</f>
        <v>#REF!</v>
      </c>
    </row>
    <row r="268" spans="1:29" ht="15.75" customHeight="1" thickBot="1">
      <c r="A268" s="174" t="str">
        <f>'[1]зона-МСК'!A269</f>
        <v>УП-00004566</v>
      </c>
      <c r="B268" s="174" t="str">
        <f>'[1]зона-МСК'!B269</f>
        <v>ШММ-2-Р Шкаф 2-х ств. металл/металл с регулируемым</v>
      </c>
      <c r="C268" s="200">
        <f>'[1]расчет '!BG269</f>
        <v>9103.487666666666</v>
      </c>
      <c r="D268" s="201">
        <f>'[1]расчет '!BH269</f>
        <v>9103.487666666666</v>
      </c>
      <c r="E268" s="201">
        <f>'[1]расчет '!BJ269</f>
        <v>9629.719364</v>
      </c>
      <c r="F268" s="213">
        <f>'[1]расчет '!BK269</f>
        <v>10177.752173333334</v>
      </c>
      <c r="G268" s="214">
        <f>'[1]расчет '!BL269</f>
        <v>11430.398594666665</v>
      </c>
      <c r="H268" s="205">
        <f>'[1]расчет '!BM269</f>
        <v>13309.368226666666</v>
      </c>
      <c r="I268" s="215">
        <f>'[1]расчет '!CO269</f>
        <v>15658.080266666666</v>
      </c>
      <c r="J268" s="216"/>
      <c r="K268" s="217"/>
      <c r="L268" s="221">
        <f>'[1]расчет '!CR269</f>
        <v>8770</v>
      </c>
      <c r="M268" s="181">
        <f>'[1]расчет '!CS269</f>
        <v>8770</v>
      </c>
      <c r="N268" s="227"/>
      <c r="O268" s="228"/>
      <c r="P268" s="228"/>
      <c r="Q268" s="228"/>
      <c r="R268" s="228"/>
      <c r="S268" s="228"/>
      <c r="T268" s="228"/>
      <c r="U268" s="228"/>
      <c r="V268" s="228"/>
      <c r="W268" s="250" t="e">
        <f>#REF!*1.0753</f>
        <v>#REF!</v>
      </c>
      <c r="X268" s="250" t="e">
        <f t="shared" si="16"/>
        <v>#REF!</v>
      </c>
      <c r="Y268" s="250" t="e">
        <f>(X268*#REF!/100)+X268</f>
        <v>#REF!</v>
      </c>
      <c r="Z268" s="250" t="e">
        <f t="shared" si="17"/>
        <v>#REF!</v>
      </c>
      <c r="AA268" s="250" t="e">
        <f t="shared" si="18"/>
        <v>#REF!</v>
      </c>
      <c r="AB268" s="250" t="e">
        <f t="shared" si="19"/>
        <v>#REF!</v>
      </c>
      <c r="AC268" s="250" t="e">
        <f>(AB268*#REF!/100)+AB268</f>
        <v>#REF!</v>
      </c>
    </row>
    <row r="269" spans="1:29" s="219" customFormat="1" ht="15.75" customHeight="1" thickBot="1">
      <c r="A269" s="174">
        <f>'[1]зона-МСК'!A270</f>
        <v>20000120314</v>
      </c>
      <c r="B269" s="174" t="str">
        <f>'[1]зона-МСК'!B270</f>
        <v>ШММ-2-Р-2-Ц Шкаф 2-х ств. металл/металл с регулиру</v>
      </c>
      <c r="C269" s="200">
        <f>'[1]расчет '!BG270</f>
        <v>10692.347666666667</v>
      </c>
      <c r="D269" s="201">
        <f>'[1]расчет '!BH270</f>
        <v>10692.347666666667</v>
      </c>
      <c r="E269" s="201">
        <f>'[1]расчет '!BJ270</f>
        <v>11193.157604</v>
      </c>
      <c r="F269" s="213">
        <f>'[1]расчет '!BK270</f>
        <v>11830.166573333334</v>
      </c>
      <c r="G269" s="214">
        <f>'[1]расчет '!BL270</f>
        <v>13286.187074666666</v>
      </c>
      <c r="H269" s="205">
        <f>'[1]расчет '!BM270</f>
        <v>15470.217826666667</v>
      </c>
      <c r="I269" s="215">
        <f>'[1]расчет '!CO270</f>
        <v>18200.256266666667</v>
      </c>
      <c r="J269" s="216"/>
      <c r="K269" s="217"/>
      <c r="L269" s="221">
        <f>'[1]расчет '!CR270</f>
        <v>0</v>
      </c>
      <c r="M269" s="181">
        <f>'[1]расчет '!CS270</f>
        <v>0</v>
      </c>
      <c r="N269" s="227"/>
      <c r="O269" s="228"/>
      <c r="P269" s="228"/>
      <c r="Q269" s="228"/>
      <c r="R269" s="228"/>
      <c r="S269" s="228"/>
      <c r="T269" s="228"/>
      <c r="U269" s="228"/>
      <c r="V269" s="228"/>
      <c r="W269" s="250" t="e">
        <f>#REF!*1.0753</f>
        <v>#REF!</v>
      </c>
      <c r="X269" s="250" t="e">
        <f t="shared" si="16"/>
        <v>#REF!</v>
      </c>
      <c r="Y269" s="250" t="e">
        <f>(X269*#REF!/100)+X269</f>
        <v>#REF!</v>
      </c>
      <c r="Z269" s="250" t="e">
        <f t="shared" si="17"/>
        <v>#REF!</v>
      </c>
      <c r="AA269" s="250" t="e">
        <f t="shared" si="18"/>
        <v>#REF!</v>
      </c>
      <c r="AB269" s="250" t="e">
        <f t="shared" si="19"/>
        <v>#REF!</v>
      </c>
      <c r="AC269" s="250" t="e">
        <f>(AB269*#REF!/100)+AB269</f>
        <v>#REF!</v>
      </c>
    </row>
    <row r="270" spans="1:29" ht="15.75" customHeight="1" thickBot="1">
      <c r="A270" s="174">
        <f>'[1]зона-МСК'!A271</f>
        <v>20000121586</v>
      </c>
      <c r="B270" s="174" t="str">
        <f>'[1]зона-МСК'!B271</f>
        <v>ШММ-2-Р-4/2 Шкаф 2-х створчатый металл/металл с ре</v>
      </c>
      <c r="C270" s="200">
        <f>'[1]расчет '!BG271</f>
        <v>13076.183666666666</v>
      </c>
      <c r="D270" s="201">
        <f>'[1]расчет '!BH271</f>
        <v>13076.183666666668</v>
      </c>
      <c r="E270" s="201">
        <f>'[1]расчет '!BJ271</f>
        <v>13538.852228000002</v>
      </c>
      <c r="F270" s="213">
        <f>'[1]расчет '!BK271</f>
        <v>14309.356013333336</v>
      </c>
      <c r="G270" s="214">
        <f>'[1]расчет '!BL271</f>
        <v>16070.507522666667</v>
      </c>
      <c r="H270" s="205">
        <f>'[1]расчет '!BM271</f>
        <v>18712.234786666668</v>
      </c>
      <c r="I270" s="215">
        <f>'[1]расчет '!CO271</f>
        <v>22014.39386666667</v>
      </c>
      <c r="J270" s="216"/>
      <c r="K270" s="217"/>
      <c r="L270" s="221">
        <f>'[1]расчет '!CR271</f>
        <v>0</v>
      </c>
      <c r="M270" s="181">
        <f>'[1]расчет '!CS271</f>
        <v>0</v>
      </c>
      <c r="N270" s="227"/>
      <c r="O270" s="228"/>
      <c r="P270" s="228"/>
      <c r="Q270" s="228"/>
      <c r="R270" s="228"/>
      <c r="S270" s="228"/>
      <c r="T270" s="228"/>
      <c r="U270" s="228"/>
      <c r="V270" s="228"/>
      <c r="W270" s="250" t="e">
        <f>#REF!*1.0753</f>
        <v>#REF!</v>
      </c>
      <c r="X270" s="250" t="e">
        <f t="shared" si="16"/>
        <v>#REF!</v>
      </c>
      <c r="Y270" s="250" t="e">
        <f>(X270*#REF!/100)+X270</f>
        <v>#REF!</v>
      </c>
      <c r="Z270" s="250" t="e">
        <f t="shared" si="17"/>
        <v>#REF!</v>
      </c>
      <c r="AA270" s="250" t="e">
        <f t="shared" si="18"/>
        <v>#REF!</v>
      </c>
      <c r="AB270" s="250" t="e">
        <f t="shared" si="19"/>
        <v>#REF!</v>
      </c>
      <c r="AC270" s="250" t="e">
        <f>(AB270*#REF!/100)+AB270</f>
        <v>#REF!</v>
      </c>
    </row>
    <row r="271" spans="1:29" ht="15.75" customHeight="1" thickBot="1">
      <c r="A271" s="174" t="str">
        <f>'[1]зона-МСК'!A272</f>
        <v>УП-00001442</v>
      </c>
      <c r="B271" s="174" t="str">
        <f>'[1]зона-МСК'!B272</f>
        <v>ШММ-2-Т Шкаф 2-х створчатый металл/металл с трейзе</v>
      </c>
      <c r="C271" s="200">
        <f>'[1]расчет '!BG272</f>
        <v>9781.619666666667</v>
      </c>
      <c r="D271" s="201">
        <f>'[1]расчет '!BH272</f>
        <v>9781.619666666667</v>
      </c>
      <c r="E271" s="201">
        <f>'[1]расчет '!BJ272</f>
        <v>10297.001252000002</v>
      </c>
      <c r="F271" s="213">
        <f>'[1]расчет '!BK272</f>
        <v>10883.009453333336</v>
      </c>
      <c r="G271" s="214">
        <f>'[1]расчет '!BL272</f>
        <v>12222.456770666668</v>
      </c>
      <c r="H271" s="205">
        <f>'[1]расчет '!BM272</f>
        <v>14231.627746666667</v>
      </c>
      <c r="I271" s="215">
        <f>'[1]расчет '!CO272</f>
        <v>16743.09146666667</v>
      </c>
      <c r="J271" s="216"/>
      <c r="K271" s="217"/>
      <c r="L271" s="221">
        <f>'[1]расчет '!CR272</f>
        <v>0</v>
      </c>
      <c r="M271" s="181">
        <f>'[1]расчет '!CS272</f>
        <v>0</v>
      </c>
      <c r="N271" s="227"/>
      <c r="O271" s="228"/>
      <c r="P271" s="228"/>
      <c r="Q271" s="228"/>
      <c r="R271" s="228"/>
      <c r="S271" s="228"/>
      <c r="T271" s="228"/>
      <c r="U271" s="228"/>
      <c r="V271" s="228"/>
      <c r="W271" s="250" t="e">
        <f>#REF!*1.0753</f>
        <v>#REF!</v>
      </c>
      <c r="X271" s="250" t="e">
        <f t="shared" si="16"/>
        <v>#REF!</v>
      </c>
      <c r="Y271" s="250" t="e">
        <f>(X271*#REF!/100)+X271</f>
        <v>#REF!</v>
      </c>
      <c r="Z271" s="250" t="e">
        <f t="shared" si="17"/>
        <v>#REF!</v>
      </c>
      <c r="AA271" s="250" t="e">
        <f t="shared" si="18"/>
        <v>#REF!</v>
      </c>
      <c r="AB271" s="250" t="e">
        <f t="shared" si="19"/>
        <v>#REF!</v>
      </c>
      <c r="AC271" s="250" t="e">
        <f>(AB271*#REF!/100)+AB271</f>
        <v>#REF!</v>
      </c>
    </row>
    <row r="272" spans="1:29" ht="15.75" customHeight="1" thickBot="1">
      <c r="A272" s="174" t="str">
        <f>'[1]зона-МСК'!A273</f>
        <v>УП-00004571</v>
      </c>
      <c r="B272" s="174" t="str">
        <f>'[1]зона-МСК'!B273</f>
        <v>ШМС-1 Шкаф 1-но створчатый стекло/металл</v>
      </c>
      <c r="C272" s="200">
        <f>'[1]расчет '!BG273</f>
        <v>5972.981833333333</v>
      </c>
      <c r="D272" s="201">
        <f>'[1]расчет '!BH273</f>
        <v>5972.981833333333</v>
      </c>
      <c r="E272" s="201">
        <f>'[1]расчет '!BJ273</f>
        <v>6213.357873999999</v>
      </c>
      <c r="F272" s="213">
        <f>'[1]расчет '!BK273</f>
        <v>6566.963606666666</v>
      </c>
      <c r="G272" s="214">
        <f>'[1]расчет '!BL273</f>
        <v>7375.205281333333</v>
      </c>
      <c r="H272" s="205">
        <f>'[1]расчет '!BM273</f>
        <v>8587.567793333334</v>
      </c>
      <c r="I272" s="215">
        <f>'[1]расчет '!CO273</f>
        <v>10103.020933333333</v>
      </c>
      <c r="J272" s="216"/>
      <c r="K272" s="217"/>
      <c r="L272" s="221">
        <f>'[1]расчет '!CR273</f>
        <v>0</v>
      </c>
      <c r="M272" s="181">
        <f>'[1]расчет '!CS273</f>
        <v>0</v>
      </c>
      <c r="N272" s="227"/>
      <c r="O272" s="228"/>
      <c r="P272" s="228"/>
      <c r="Q272" s="228"/>
      <c r="R272" s="228"/>
      <c r="S272" s="228"/>
      <c r="T272" s="228"/>
      <c r="U272" s="228"/>
      <c r="V272" s="228"/>
      <c r="W272" s="250" t="e">
        <f>#REF!*1.0753</f>
        <v>#REF!</v>
      </c>
      <c r="X272" s="250" t="e">
        <f t="shared" si="16"/>
        <v>#REF!</v>
      </c>
      <c r="Y272" s="250" t="e">
        <f>(X272*#REF!/100)+X272</f>
        <v>#REF!</v>
      </c>
      <c r="Z272" s="250" t="e">
        <f t="shared" si="17"/>
        <v>#REF!</v>
      </c>
      <c r="AA272" s="250" t="e">
        <f t="shared" si="18"/>
        <v>#REF!</v>
      </c>
      <c r="AB272" s="250" t="e">
        <f t="shared" si="19"/>
        <v>#REF!</v>
      </c>
      <c r="AC272" s="250" t="e">
        <f>(AB272*#REF!/100)+AB272</f>
        <v>#REF!</v>
      </c>
    </row>
    <row r="273" spans="1:29" s="219" customFormat="1" ht="15.75" customHeight="1" thickBot="1">
      <c r="A273" s="174" t="str">
        <f>'[1]зона-МСК'!A274</f>
        <v>УП-00004570</v>
      </c>
      <c r="B273" s="174" t="str">
        <f>'[1]зона-МСК'!B274</f>
        <v>ШМС-1-А Шкаф 1-но створчатый стекло/металл в алюми</v>
      </c>
      <c r="C273" s="200">
        <f>'[1]расчет '!BG274</f>
        <v>7142.513833333333</v>
      </c>
      <c r="D273" s="201">
        <f>'[1]расчет '!BH274</f>
        <v>7142.513833333333</v>
      </c>
      <c r="E273" s="201">
        <f>'[1]расчет '!BJ274</f>
        <v>7364.177362</v>
      </c>
      <c r="F273" s="213">
        <f>'[1]расчет '!BK274</f>
        <v>7783.276886666667</v>
      </c>
      <c r="G273" s="214">
        <f>'[1]расчет '!BL274</f>
        <v>8741.218657333333</v>
      </c>
      <c r="H273" s="205">
        <f>'[1]расчет '!BM274</f>
        <v>10178.131313333333</v>
      </c>
      <c r="I273" s="215">
        <f>'[1]расчет '!CO274</f>
        <v>11974.272133333334</v>
      </c>
      <c r="J273" s="216"/>
      <c r="K273" s="217"/>
      <c r="L273" s="221">
        <f>'[1]расчет '!CR274</f>
        <v>0</v>
      </c>
      <c r="M273" s="181">
        <f>'[1]расчет '!CS274</f>
        <v>0</v>
      </c>
      <c r="N273" s="227"/>
      <c r="O273" s="228"/>
      <c r="P273" s="228"/>
      <c r="Q273" s="228"/>
      <c r="R273" s="228"/>
      <c r="S273" s="228"/>
      <c r="T273" s="228"/>
      <c r="U273" s="228"/>
      <c r="V273" s="228"/>
      <c r="W273" s="250" t="e">
        <f>#REF!*1.0753</f>
        <v>#REF!</v>
      </c>
      <c r="X273" s="250" t="e">
        <f t="shared" si="16"/>
        <v>#REF!</v>
      </c>
      <c r="Y273" s="250" t="e">
        <f>(X273*#REF!/100)+X273</f>
        <v>#REF!</v>
      </c>
      <c r="Z273" s="250" t="e">
        <f t="shared" si="17"/>
        <v>#REF!</v>
      </c>
      <c r="AA273" s="250" t="e">
        <f t="shared" si="18"/>
        <v>#REF!</v>
      </c>
      <c r="AB273" s="250" t="e">
        <f t="shared" si="19"/>
        <v>#REF!</v>
      </c>
      <c r="AC273" s="250" t="e">
        <f>(AB273*#REF!/100)+AB273</f>
        <v>#REF!</v>
      </c>
    </row>
    <row r="274" spans="1:29" ht="15.75" customHeight="1" thickBot="1">
      <c r="A274" s="174" t="str">
        <f>'[1]зона-МСК'!A275</f>
        <v>УП-00004564</v>
      </c>
      <c r="B274" s="174" t="str">
        <f>'[1]зона-МСК'!B275</f>
        <v>ШМС-1-Р Шкаф 1-но створчатый стекло/металл с регул</v>
      </c>
      <c r="C274" s="200">
        <f>'[1]расчет '!BG275</f>
        <v>6156.437833333333</v>
      </c>
      <c r="D274" s="201">
        <f>'[1]расчет '!BH275</f>
        <v>6156.437833333333</v>
      </c>
      <c r="E274" s="201">
        <f>'[1]расчет '!BJ275</f>
        <v>6393.878578000001</v>
      </c>
      <c r="F274" s="213">
        <f>'[1]расчет '!BK275</f>
        <v>6757.757846666667</v>
      </c>
      <c r="G274" s="214">
        <f>'[1]расчет '!BL275</f>
        <v>7589.481889333334</v>
      </c>
      <c r="H274" s="205">
        <f>'[1]расчет '!BM275</f>
        <v>8837.067953333335</v>
      </c>
      <c r="I274" s="215">
        <f>'[1]расчет '!CO275</f>
        <v>10396.550533333335</v>
      </c>
      <c r="J274" s="216"/>
      <c r="K274" s="217"/>
      <c r="L274" s="221">
        <f>'[1]расчет '!CR275</f>
        <v>5800</v>
      </c>
      <c r="M274" s="181">
        <f>'[1]расчет '!CS275</f>
        <v>5800</v>
      </c>
      <c r="N274" s="227"/>
      <c r="O274" s="228"/>
      <c r="P274" s="228"/>
      <c r="Q274" s="228"/>
      <c r="R274" s="228"/>
      <c r="S274" s="228"/>
      <c r="T274" s="228"/>
      <c r="U274" s="228"/>
      <c r="V274" s="228"/>
      <c r="W274" s="250" t="e">
        <f>#REF!*1.0753</f>
        <v>#REF!</v>
      </c>
      <c r="X274" s="250" t="e">
        <f t="shared" si="16"/>
        <v>#REF!</v>
      </c>
      <c r="Y274" s="250" t="e">
        <f>(X274*#REF!/100)+X274</f>
        <v>#REF!</v>
      </c>
      <c r="Z274" s="250" t="e">
        <f t="shared" si="17"/>
        <v>#REF!</v>
      </c>
      <c r="AA274" s="250" t="e">
        <f t="shared" si="18"/>
        <v>#REF!</v>
      </c>
      <c r="AB274" s="250" t="e">
        <f t="shared" si="19"/>
        <v>#REF!</v>
      </c>
      <c r="AC274" s="250" t="e">
        <f>(AB274*#REF!/100)+AB274</f>
        <v>#REF!</v>
      </c>
    </row>
    <row r="275" spans="1:29" ht="15.75" customHeight="1" thickBot="1">
      <c r="A275" s="174" t="str">
        <f>'[1]зона-МСК'!A276</f>
        <v>УП-00004572</v>
      </c>
      <c r="B275" s="174" t="str">
        <f>'[1]зона-МСК'!B276</f>
        <v>ШМС-1-Т Шкаф 1-но створчатый стекло/металл с трейз</v>
      </c>
      <c r="C275" s="200">
        <f>'[1]расчет '!BG276</f>
        <v>6711.173833333333</v>
      </c>
      <c r="D275" s="201">
        <f>'[1]расчет '!BH276</f>
        <v>6711.173833333333</v>
      </c>
      <c r="E275" s="201">
        <f>'[1]расчет '!BJ276</f>
        <v>6939.738802</v>
      </c>
      <c r="F275" s="213">
        <f>'[1]расчет '!BK276</f>
        <v>7334.683286666667</v>
      </c>
      <c r="G275" s="214">
        <f>'[1]расчет '!BL276</f>
        <v>8237.413537333334</v>
      </c>
      <c r="H275" s="205">
        <f>'[1]расчет '!BM276</f>
        <v>9591.508913333333</v>
      </c>
      <c r="I275" s="215">
        <f>'[1]расчет '!CO276</f>
        <v>11284.128133333334</v>
      </c>
      <c r="J275" s="216"/>
      <c r="K275" s="217"/>
      <c r="L275" s="221">
        <f>'[1]расчет '!CR276</f>
        <v>0</v>
      </c>
      <c r="M275" s="181">
        <f>'[1]расчет '!CS276</f>
        <v>0</v>
      </c>
      <c r="N275" s="227"/>
      <c r="O275" s="228"/>
      <c r="P275" s="228"/>
      <c r="Q275" s="228"/>
      <c r="R275" s="228"/>
      <c r="S275" s="228"/>
      <c r="T275" s="228"/>
      <c r="U275" s="228"/>
      <c r="V275" s="228"/>
      <c r="W275" s="250" t="e">
        <f>#REF!*1.0753</f>
        <v>#REF!</v>
      </c>
      <c r="X275" s="250" t="e">
        <f aca="true" t="shared" si="20" ref="X275:X338">W275*1.05</f>
        <v>#REF!</v>
      </c>
      <c r="Y275" s="250" t="e">
        <f>(X275*#REF!/100)+X275</f>
        <v>#REF!</v>
      </c>
      <c r="Z275" s="250" t="e">
        <f t="shared" si="17"/>
        <v>#REF!</v>
      </c>
      <c r="AA275" s="250" t="e">
        <f t="shared" si="18"/>
        <v>#REF!</v>
      </c>
      <c r="AB275" s="250" t="e">
        <f t="shared" si="19"/>
        <v>#REF!</v>
      </c>
      <c r="AC275" s="250" t="e">
        <f>(AB275*#REF!/100)+AB275</f>
        <v>#REF!</v>
      </c>
    </row>
    <row r="276" spans="1:29" ht="15.75" customHeight="1" thickBot="1">
      <c r="A276" s="174" t="str">
        <f>'[1]зона-МСК'!A277</f>
        <v>УП-00004567</v>
      </c>
      <c r="B276" s="174" t="str">
        <f>'[1]зона-МСК'!B277</f>
        <v>ШМС-2 Шкаф 2-х створчатый стекло/металл</v>
      </c>
      <c r="C276" s="200">
        <f>'[1]расчет '!BG277</f>
        <v>7950.335666666667</v>
      </c>
      <c r="D276" s="201">
        <f>'[1]расчет '!BH277</f>
        <v>7950.335666666667</v>
      </c>
      <c r="E276" s="201">
        <f>'[1]расчет '!BJ277</f>
        <v>8495.017796000002</v>
      </c>
      <c r="F276" s="213">
        <f>'[1]расчет '!BK277</f>
        <v>8978.474093333334</v>
      </c>
      <c r="G276" s="214">
        <f>'[1]расчет '!BL277</f>
        <v>10083.517058666668</v>
      </c>
      <c r="H276" s="205">
        <f>'[1]расчет '!BM277</f>
        <v>11741.08150666667</v>
      </c>
      <c r="I276" s="215">
        <f>'[1]расчет '!CO277</f>
        <v>13813.03706666667</v>
      </c>
      <c r="J276" s="216"/>
      <c r="K276" s="217"/>
      <c r="L276" s="221">
        <f>'[1]расчет '!CR277</f>
        <v>0</v>
      </c>
      <c r="M276" s="181">
        <f>'[1]расчет '!CS277</f>
        <v>0</v>
      </c>
      <c r="N276" s="227"/>
      <c r="O276" s="228"/>
      <c r="P276" s="228"/>
      <c r="Q276" s="228"/>
      <c r="R276" s="228"/>
      <c r="S276" s="228"/>
      <c r="T276" s="228"/>
      <c r="U276" s="228"/>
      <c r="V276" s="228"/>
      <c r="W276" s="250" t="e">
        <f>#REF!*1.0753</f>
        <v>#REF!</v>
      </c>
      <c r="X276" s="250" t="e">
        <f t="shared" si="20"/>
        <v>#REF!</v>
      </c>
      <c r="Y276" s="250" t="e">
        <f>(X276*#REF!/100)+X276</f>
        <v>#REF!</v>
      </c>
      <c r="Z276" s="250" t="e">
        <f aca="true" t="shared" si="21" ref="Z276:Z339">X276*1.05</f>
        <v>#REF!</v>
      </c>
      <c r="AA276" s="250" t="e">
        <f aca="true" t="shared" si="22" ref="AA276:AA339">Z276*1.05</f>
        <v>#REF!</v>
      </c>
      <c r="AB276" s="250" t="e">
        <f aca="true" t="shared" si="23" ref="AB276:AB339">AA276*1.1</f>
        <v>#REF!</v>
      </c>
      <c r="AC276" s="250" t="e">
        <f>(AB276*#REF!/100)+AB276</f>
        <v>#REF!</v>
      </c>
    </row>
    <row r="277" spans="1:29" s="219" customFormat="1" ht="15.75" customHeight="1" thickBot="1">
      <c r="A277" s="174" t="str">
        <f>'[1]зона-МСК'!A278</f>
        <v>УП-00004569</v>
      </c>
      <c r="B277" s="174" t="str">
        <f>'[1]зона-МСК'!B278</f>
        <v>ШМС-2-А Шкаф 2-х створчатый стекло/металл в алюмин</v>
      </c>
      <c r="C277" s="200">
        <f>'[1]расчет '!BG278</f>
        <v>10043.699666666667</v>
      </c>
      <c r="D277" s="201">
        <f>'[1]расчет '!BH278</f>
        <v>10043.699666666667</v>
      </c>
      <c r="E277" s="201">
        <f>'[1]расчет '!BJ278</f>
        <v>10554.887972000002</v>
      </c>
      <c r="F277" s="213">
        <f>'[1]расчет '!BK278</f>
        <v>11155.572653333336</v>
      </c>
      <c r="G277" s="214">
        <f>'[1]расчет '!BL278</f>
        <v>12528.566210666668</v>
      </c>
      <c r="H277" s="205">
        <f>'[1]расчет '!BM278</f>
        <v>14588.056546666669</v>
      </c>
      <c r="I277" s="215">
        <f>'[1]расчет '!CO278</f>
        <v>17162.41946666667</v>
      </c>
      <c r="J277" s="216"/>
      <c r="K277" s="217"/>
      <c r="L277" s="221">
        <f>'[1]расчет '!CR278</f>
        <v>0</v>
      </c>
      <c r="M277" s="181">
        <f>'[1]расчет '!CS278</f>
        <v>0</v>
      </c>
      <c r="N277" s="227"/>
      <c r="O277" s="228"/>
      <c r="P277" s="228"/>
      <c r="Q277" s="228"/>
      <c r="R277" s="228"/>
      <c r="S277" s="228"/>
      <c r="T277" s="228"/>
      <c r="U277" s="228"/>
      <c r="V277" s="228"/>
      <c r="W277" s="250" t="e">
        <f>#REF!*1.0753</f>
        <v>#REF!</v>
      </c>
      <c r="X277" s="250" t="e">
        <f t="shared" si="20"/>
        <v>#REF!</v>
      </c>
      <c r="Y277" s="250" t="e">
        <f>(X277*#REF!/100)+X277</f>
        <v>#REF!</v>
      </c>
      <c r="Z277" s="250" t="e">
        <f t="shared" si="21"/>
        <v>#REF!</v>
      </c>
      <c r="AA277" s="250" t="e">
        <f t="shared" si="22"/>
        <v>#REF!</v>
      </c>
      <c r="AB277" s="250" t="e">
        <f t="shared" si="23"/>
        <v>#REF!</v>
      </c>
      <c r="AC277" s="250" t="e">
        <f>(AB277*#REF!/100)+AB277</f>
        <v>#REF!</v>
      </c>
    </row>
    <row r="278" spans="1:29" ht="15.75" customHeight="1" thickBot="1">
      <c r="A278" s="174">
        <f>'[1]зона-МСК'!A279</f>
        <v>20000119600</v>
      </c>
      <c r="B278" s="174" t="str">
        <f>'[1]зона-МСК'!B279</f>
        <v>ШМС-2-А-Р Шкаф 2-х створчатый стекло/металл в алюм</v>
      </c>
      <c r="C278" s="200">
        <f>'[1]расчет '!BG279</f>
        <v>10228.247666666666</v>
      </c>
      <c r="D278" s="201">
        <f>'[1]расчет '!BH279</f>
        <v>10228.247666666666</v>
      </c>
      <c r="E278" s="201">
        <f>'[1]расчет '!BJ279</f>
        <v>10736.483204</v>
      </c>
      <c r="F278" s="213">
        <f>'[1]расчет '!BK279</f>
        <v>11347.502573333333</v>
      </c>
      <c r="G278" s="214">
        <f>'[1]расчет '!BL279</f>
        <v>12744.118274666665</v>
      </c>
      <c r="H278" s="205">
        <f>'[1]расчет '!BM279</f>
        <v>14839.041826666666</v>
      </c>
      <c r="I278" s="215">
        <f>'[1]расчет '!CO279</f>
        <v>17457.696266666666</v>
      </c>
      <c r="J278" s="216"/>
      <c r="K278" s="217"/>
      <c r="L278" s="221">
        <f>'[1]расчет '!CR279</f>
        <v>0</v>
      </c>
      <c r="M278" s="181">
        <f>'[1]расчет '!CS279</f>
        <v>0</v>
      </c>
      <c r="N278" s="227"/>
      <c r="O278" s="228"/>
      <c r="P278" s="228"/>
      <c r="Q278" s="228"/>
      <c r="R278" s="228"/>
      <c r="S278" s="228"/>
      <c r="T278" s="228"/>
      <c r="U278" s="228"/>
      <c r="V278" s="228"/>
      <c r="W278" s="250" t="e">
        <f>#REF!*1.0753</f>
        <v>#REF!</v>
      </c>
      <c r="X278" s="250" t="e">
        <f t="shared" si="20"/>
        <v>#REF!</v>
      </c>
      <c r="Y278" s="250" t="e">
        <f>(X278*#REF!/100)+X278</f>
        <v>#REF!</v>
      </c>
      <c r="Z278" s="250" t="e">
        <f t="shared" si="21"/>
        <v>#REF!</v>
      </c>
      <c r="AA278" s="250" t="e">
        <f t="shared" si="22"/>
        <v>#REF!</v>
      </c>
      <c r="AB278" s="250" t="e">
        <f t="shared" si="23"/>
        <v>#REF!</v>
      </c>
      <c r="AC278" s="250" t="e">
        <f>(AB278*#REF!/100)+AB278</f>
        <v>#REF!</v>
      </c>
    </row>
    <row r="279" spans="1:29" ht="15.75" customHeight="1" thickBot="1">
      <c r="A279" s="174">
        <f>'[1]зона-МСК'!A280</f>
        <v>20000121109</v>
      </c>
      <c r="B279" s="174" t="str">
        <f>'[1]зона-МСК'!B280</f>
        <v>ШМС-2-А-Р-2 Шкаф 2-х створчатый стекло/металл в ал</v>
      </c>
      <c r="C279" s="200">
        <f>'[1]расчет '!BG280</f>
        <v>11669.687666666667</v>
      </c>
      <c r="D279" s="201">
        <f>'[1]расчет '!BH280</f>
        <v>11669.687666666667</v>
      </c>
      <c r="E279" s="201">
        <f>'[1]расчет '!BJ280</f>
        <v>12154.860164000002</v>
      </c>
      <c r="F279" s="213">
        <f>'[1]расчет '!BK280</f>
        <v>12846.600173333336</v>
      </c>
      <c r="G279" s="214">
        <f>'[1]расчет '!BL280</f>
        <v>14427.720194666668</v>
      </c>
      <c r="H279" s="205">
        <f>'[1]расчет '!BM280</f>
        <v>16799.40022666667</v>
      </c>
      <c r="I279" s="215">
        <f>'[1]расчет '!CO280</f>
        <v>19764.00026666667</v>
      </c>
      <c r="J279" s="216"/>
      <c r="K279" s="217"/>
      <c r="L279" s="221">
        <f>'[1]расчет '!CR280</f>
        <v>0</v>
      </c>
      <c r="M279" s="181">
        <f>'[1]расчет '!CS280</f>
        <v>0</v>
      </c>
      <c r="N279" s="227"/>
      <c r="O279" s="228"/>
      <c r="P279" s="228"/>
      <c r="Q279" s="228"/>
      <c r="R279" s="228"/>
      <c r="S279" s="228"/>
      <c r="T279" s="228"/>
      <c r="U279" s="228"/>
      <c r="V279" s="228"/>
      <c r="W279" s="250" t="e">
        <f>#REF!*1.0753</f>
        <v>#REF!</v>
      </c>
      <c r="X279" s="250" t="e">
        <f t="shared" si="20"/>
        <v>#REF!</v>
      </c>
      <c r="Y279" s="250" t="e">
        <f>(X279*#REF!/100)+X279</f>
        <v>#REF!</v>
      </c>
      <c r="Z279" s="250" t="e">
        <f t="shared" si="21"/>
        <v>#REF!</v>
      </c>
      <c r="AA279" s="250" t="e">
        <f t="shared" si="22"/>
        <v>#REF!</v>
      </c>
      <c r="AB279" s="250" t="e">
        <f t="shared" si="23"/>
        <v>#REF!</v>
      </c>
      <c r="AC279" s="250" t="e">
        <f>(AB279*#REF!/100)+AB279</f>
        <v>#REF!</v>
      </c>
    </row>
    <row r="280" spans="1:29" s="210" customFormat="1" ht="14.25" customHeight="1" thickBot="1">
      <c r="A280" s="174" t="str">
        <f>'[1]зона-МСК'!A281</f>
        <v>УП-00004563</v>
      </c>
      <c r="B280" s="174" t="str">
        <f>'[1]зона-МСК'!B281</f>
        <v>ШМС-2-Р Шкаф 2-х створчатый стекло/металл с регули</v>
      </c>
      <c r="C280" s="200">
        <f>'[1]расчет '!BG281</f>
        <v>8134.883666666667</v>
      </c>
      <c r="D280" s="201">
        <f>'[1]расчет '!BH281</f>
        <v>8134.883666666667</v>
      </c>
      <c r="E280" s="201">
        <f>'[1]расчет '!BJ281</f>
        <v>8676.613028</v>
      </c>
      <c r="F280" s="213">
        <f>'[1]расчет '!BK281</f>
        <v>9170.404013333333</v>
      </c>
      <c r="G280" s="214">
        <f>'[1]расчет '!BL281</f>
        <v>10299.069122666668</v>
      </c>
      <c r="H280" s="205">
        <f>'[1]расчет '!BM281</f>
        <v>11992.066786666666</v>
      </c>
      <c r="I280" s="215">
        <f>'[1]расчет '!CO281</f>
        <v>14108.313866666667</v>
      </c>
      <c r="J280" s="216"/>
      <c r="K280" s="217"/>
      <c r="L280" s="221">
        <f>'[1]расчет '!CR281</f>
        <v>8970</v>
      </c>
      <c r="M280" s="181">
        <f>'[1]расчет '!CS281</f>
        <v>8970</v>
      </c>
      <c r="N280" s="227"/>
      <c r="O280" s="228"/>
      <c r="P280" s="228"/>
      <c r="Q280" s="228"/>
      <c r="R280" s="228"/>
      <c r="S280" s="228"/>
      <c r="T280" s="228"/>
      <c r="U280" s="228"/>
      <c r="V280" s="228"/>
      <c r="W280" s="250" t="e">
        <f>#REF!*1.0753</f>
        <v>#REF!</v>
      </c>
      <c r="X280" s="250" t="e">
        <f t="shared" si="20"/>
        <v>#REF!</v>
      </c>
      <c r="Y280" s="250" t="e">
        <f>(X280*#REF!/100)+X280</f>
        <v>#REF!</v>
      </c>
      <c r="Z280" s="250" t="e">
        <f t="shared" si="21"/>
        <v>#REF!</v>
      </c>
      <c r="AA280" s="250" t="e">
        <f t="shared" si="22"/>
        <v>#REF!</v>
      </c>
      <c r="AB280" s="250" t="e">
        <f t="shared" si="23"/>
        <v>#REF!</v>
      </c>
      <c r="AC280" s="250" t="e">
        <f>(AB280*#REF!/100)+AB280</f>
        <v>#REF!</v>
      </c>
    </row>
    <row r="281" spans="1:29" ht="15.75" customHeight="1" thickBot="1">
      <c r="A281" s="174">
        <f>'[1]зона-МСК'!A282</f>
        <v>20000119378</v>
      </c>
      <c r="B281" s="174" t="str">
        <f>'[1]зона-МСК'!B282</f>
        <v>ШМС-2-Р-2 Шкаф 2-х створчатый стекло/металл с регу</v>
      </c>
      <c r="C281" s="200">
        <f>'[1]расчет '!BG282</f>
        <v>9152.627666666667</v>
      </c>
      <c r="D281" s="201">
        <f>'[1]расчет '!BH282</f>
        <v>9152.627666666667</v>
      </c>
      <c r="E281" s="201">
        <f>'[1]расчет '!BJ282</f>
        <v>9678.073124</v>
      </c>
      <c r="F281" s="213">
        <f>'[1]расчет '!BK282</f>
        <v>10228.857773333333</v>
      </c>
      <c r="G281" s="214">
        <f>'[1]расчет '!BL282</f>
        <v>11487.794114666667</v>
      </c>
      <c r="H281" s="205">
        <f>'[1]расчет '!BM282</f>
        <v>13376.198626666666</v>
      </c>
      <c r="I281" s="215">
        <f>'[1]расчет '!CO282</f>
        <v>15736.704266666668</v>
      </c>
      <c r="J281" s="216"/>
      <c r="K281" s="217"/>
      <c r="L281" s="221">
        <f>'[1]расчет '!CR282</f>
        <v>0</v>
      </c>
      <c r="M281" s="181">
        <f>'[1]расчет '!CS282</f>
        <v>0</v>
      </c>
      <c r="N281" s="227"/>
      <c r="O281" s="228"/>
      <c r="P281" s="228"/>
      <c r="Q281" s="228"/>
      <c r="R281" s="228"/>
      <c r="S281" s="228"/>
      <c r="T281" s="228"/>
      <c r="U281" s="228"/>
      <c r="V281" s="228"/>
      <c r="W281" s="250" t="e">
        <f>#REF!*1.0753</f>
        <v>#REF!</v>
      </c>
      <c r="X281" s="250" t="e">
        <f t="shared" si="20"/>
        <v>#REF!</v>
      </c>
      <c r="Y281" s="250" t="e">
        <f>(X281*#REF!/100)+X281</f>
        <v>#REF!</v>
      </c>
      <c r="Z281" s="250" t="e">
        <f t="shared" si="21"/>
        <v>#REF!</v>
      </c>
      <c r="AA281" s="250" t="e">
        <f t="shared" si="22"/>
        <v>#REF!</v>
      </c>
      <c r="AB281" s="250" t="e">
        <f t="shared" si="23"/>
        <v>#REF!</v>
      </c>
      <c r="AC281" s="250" t="e">
        <f>(AB281*#REF!/100)+AB281</f>
        <v>#REF!</v>
      </c>
    </row>
    <row r="282" spans="1:29" ht="15.75" customHeight="1" thickBot="1">
      <c r="A282" s="174">
        <f>'[1]зона-МСК'!A283</f>
        <v>20000121590</v>
      </c>
      <c r="B282" s="174" t="str">
        <f>'[1]зона-МСК'!B283</f>
        <v>ШМС-2-Р-2-Ц Шкаф 2-х ств. стекло/металл с регулиру</v>
      </c>
      <c r="C282" s="200">
        <f>'[1]расчет '!BG283</f>
        <v>9711.731666666668</v>
      </c>
      <c r="D282" s="201">
        <f>'[1]расчет '!BH283</f>
        <v>9711.731666666668</v>
      </c>
      <c r="E282" s="201">
        <f>'[1]расчет '!BJ283</f>
        <v>10228.231460000003</v>
      </c>
      <c r="F282" s="213">
        <f>'[1]расчет '!BK283</f>
        <v>10810.325933333337</v>
      </c>
      <c r="G282" s="214">
        <f>'[1]расчет '!BL283</f>
        <v>12140.82758666667</v>
      </c>
      <c r="H282" s="205">
        <f>'[1]расчет '!BM283</f>
        <v>14136.58006666667</v>
      </c>
      <c r="I282" s="215">
        <f>'[1]расчет '!CO283</f>
        <v>16631.27066666667</v>
      </c>
      <c r="J282" s="216"/>
      <c r="K282" s="217"/>
      <c r="L282" s="221">
        <f>'[1]расчет '!CR283</f>
        <v>0</v>
      </c>
      <c r="M282" s="181">
        <f>'[1]расчет '!CS283</f>
        <v>0</v>
      </c>
      <c r="N282" s="227"/>
      <c r="O282" s="228"/>
      <c r="P282" s="228"/>
      <c r="Q282" s="228"/>
      <c r="R282" s="228"/>
      <c r="S282" s="228"/>
      <c r="T282" s="228"/>
      <c r="U282" s="228"/>
      <c r="V282" s="228"/>
      <c r="W282" s="250" t="e">
        <f>#REF!*1.0753</f>
        <v>#REF!</v>
      </c>
      <c r="X282" s="250" t="e">
        <f t="shared" si="20"/>
        <v>#REF!</v>
      </c>
      <c r="Y282" s="250" t="e">
        <f>(X282*#REF!/100)+X282</f>
        <v>#REF!</v>
      </c>
      <c r="Z282" s="250" t="e">
        <f t="shared" si="21"/>
        <v>#REF!</v>
      </c>
      <c r="AA282" s="250" t="e">
        <f t="shared" si="22"/>
        <v>#REF!</v>
      </c>
      <c r="AB282" s="250" t="e">
        <f t="shared" si="23"/>
        <v>#REF!</v>
      </c>
      <c r="AC282" s="250" t="e">
        <f>(AB282*#REF!/100)+AB282</f>
        <v>#REF!</v>
      </c>
    </row>
    <row r="283" spans="1:29" ht="15.75" customHeight="1" thickBot="1">
      <c r="A283" s="174">
        <f>'[1]зона-МСК'!A284</f>
        <v>20000122606</v>
      </c>
      <c r="B283" s="174" t="str">
        <f>'[1]зона-МСК'!B284</f>
        <v>ШМС-2-Р-4/2 Шкаф 2-х ств. стекло/металл с регулиру</v>
      </c>
      <c r="C283" s="200">
        <f>'[1]расчет '!BG284</f>
        <v>12295.403666666665</v>
      </c>
      <c r="D283" s="201">
        <f>'[1]расчет '!BH284</f>
        <v>12295.403666666665</v>
      </c>
      <c r="E283" s="201">
        <f>'[1]расчет '!BJ284</f>
        <v>12770.564707999998</v>
      </c>
      <c r="F283" s="213">
        <f>'[1]расчет '!BK284</f>
        <v>13497.344813333333</v>
      </c>
      <c r="G283" s="214">
        <f>'[1]расчет '!BL284</f>
        <v>15158.556482666667</v>
      </c>
      <c r="H283" s="205">
        <f>'[1]расчет '!BM284</f>
        <v>17650.373986666666</v>
      </c>
      <c r="I283" s="215">
        <f>'[1]расчет '!CO284</f>
        <v>20765.145866666666</v>
      </c>
      <c r="J283" s="216"/>
      <c r="K283" s="217"/>
      <c r="L283" s="221">
        <f>'[1]расчет '!CR284</f>
        <v>0</v>
      </c>
      <c r="M283" s="181">
        <f>'[1]расчет '!CS284</f>
        <v>0</v>
      </c>
      <c r="N283" s="227"/>
      <c r="O283" s="228"/>
      <c r="P283" s="228"/>
      <c r="Q283" s="228"/>
      <c r="R283" s="228"/>
      <c r="S283" s="228"/>
      <c r="T283" s="228"/>
      <c r="U283" s="228"/>
      <c r="V283" s="228"/>
      <c r="W283" s="250" t="e">
        <f>#REF!*1.0753</f>
        <v>#REF!</v>
      </c>
      <c r="X283" s="250" t="e">
        <f t="shared" si="20"/>
        <v>#REF!</v>
      </c>
      <c r="Y283" s="250" t="e">
        <f>(X283*#REF!/100)+X283</f>
        <v>#REF!</v>
      </c>
      <c r="Z283" s="250" t="e">
        <f t="shared" si="21"/>
        <v>#REF!</v>
      </c>
      <c r="AA283" s="250" t="e">
        <f t="shared" si="22"/>
        <v>#REF!</v>
      </c>
      <c r="AB283" s="250" t="e">
        <f t="shared" si="23"/>
        <v>#REF!</v>
      </c>
      <c r="AC283" s="250" t="e">
        <f>(AB283*#REF!/100)+AB283</f>
        <v>#REF!</v>
      </c>
    </row>
    <row r="284" spans="1:29" ht="15.75" customHeight="1" thickBot="1">
      <c r="A284" s="174" t="str">
        <f>'[1]зона-МСК'!A285</f>
        <v>УП-00004568</v>
      </c>
      <c r="B284" s="174" t="str">
        <f>'[1]зона-МСК'!B285</f>
        <v>ШМС-2-Т Шкаф 2-х створчатый стекло/металл с трейзе</v>
      </c>
      <c r="C284" s="200">
        <f>'[1]расчет '!BG285</f>
        <v>9058.715666666667</v>
      </c>
      <c r="D284" s="201">
        <f>'[1]расчет '!BH285</f>
        <v>9058.715666666667</v>
      </c>
      <c r="E284" s="201">
        <f>'[1]расчет '!BJ285</f>
        <v>9585.663716</v>
      </c>
      <c r="F284" s="213">
        <f>'[1]расчет '!BK285</f>
        <v>10131.189293333333</v>
      </c>
      <c r="G284" s="214">
        <f>'[1]расчет '!BL285</f>
        <v>11378.104898666666</v>
      </c>
      <c r="H284" s="205">
        <f>'[1]расчет '!BM285</f>
        <v>13248.478306666666</v>
      </c>
      <c r="I284" s="215">
        <f>'[1]расчет '!CO285</f>
        <v>15586.445066666667</v>
      </c>
      <c r="J284" s="216"/>
      <c r="K284" s="217"/>
      <c r="L284" s="221">
        <f>'[1]расчет '!CR285</f>
        <v>0</v>
      </c>
      <c r="M284" s="181">
        <f>'[1]расчет '!CS285</f>
        <v>0</v>
      </c>
      <c r="N284" s="227"/>
      <c r="O284" s="228"/>
      <c r="P284" s="228"/>
      <c r="Q284" s="228"/>
      <c r="R284" s="228"/>
      <c r="S284" s="228"/>
      <c r="T284" s="228"/>
      <c r="U284" s="228"/>
      <c r="V284" s="228"/>
      <c r="W284" s="250" t="e">
        <f>#REF!*1.0753</f>
        <v>#REF!</v>
      </c>
      <c r="X284" s="250" t="e">
        <f t="shared" si="20"/>
        <v>#REF!</v>
      </c>
      <c r="Y284" s="250" t="e">
        <f>(X284*#REF!/100)+X284</f>
        <v>#REF!</v>
      </c>
      <c r="Z284" s="250" t="e">
        <f t="shared" si="21"/>
        <v>#REF!</v>
      </c>
      <c r="AA284" s="250" t="e">
        <f t="shared" si="22"/>
        <v>#REF!</v>
      </c>
      <c r="AB284" s="250" t="e">
        <f t="shared" si="23"/>
        <v>#REF!</v>
      </c>
      <c r="AC284" s="250" t="e">
        <f>(AB284*#REF!/100)+AB284</f>
        <v>#REF!</v>
      </c>
    </row>
    <row r="285" spans="1:29" ht="15.75" customHeight="1" thickBot="1">
      <c r="A285" s="174">
        <f>'[1]зона-МСК'!A286</f>
        <v>20000119454</v>
      </c>
      <c r="B285" s="174" t="str">
        <f>'[1]зона-МСК'!B286</f>
        <v>ШМС-2-Т-А-Р-2 Шкаф 2-х створчатый с трейзером в ал</v>
      </c>
      <c r="C285" s="200">
        <f>'[1]расчет '!BG286</f>
        <v>13105.667666666666</v>
      </c>
      <c r="D285" s="201">
        <f>'[1]расчет '!BH286</f>
        <v>13105.667666666666</v>
      </c>
      <c r="E285" s="201">
        <f>'[1]расчет '!BJ286</f>
        <v>13567.864484000002</v>
      </c>
      <c r="F285" s="213">
        <f>'[1]расчет '!BK286</f>
        <v>14340.019373333336</v>
      </c>
      <c r="G285" s="214">
        <f>'[1]расчет '!BL286</f>
        <v>16104.944834666669</v>
      </c>
      <c r="H285" s="205">
        <f>'[1]расчет '!BM286</f>
        <v>18752.333026666667</v>
      </c>
      <c r="I285" s="215">
        <f>'[1]расчет '!CO286</f>
        <v>22061.56826666667</v>
      </c>
      <c r="J285" s="216"/>
      <c r="K285" s="217"/>
      <c r="L285" s="221">
        <f>'[1]расчет '!CR286</f>
        <v>0</v>
      </c>
      <c r="M285" s="181">
        <f>'[1]расчет '!CS286</f>
        <v>0</v>
      </c>
      <c r="N285" s="227"/>
      <c r="O285" s="228"/>
      <c r="P285" s="228"/>
      <c r="Q285" s="228"/>
      <c r="R285" s="228"/>
      <c r="S285" s="228"/>
      <c r="T285" s="228"/>
      <c r="U285" s="228"/>
      <c r="V285" s="228"/>
      <c r="W285" s="250" t="e">
        <f>#REF!*1.0753</f>
        <v>#REF!</v>
      </c>
      <c r="X285" s="250" t="e">
        <f t="shared" si="20"/>
        <v>#REF!</v>
      </c>
      <c r="Y285" s="250" t="e">
        <f>(X285*#REF!/100)+X285</f>
        <v>#REF!</v>
      </c>
      <c r="Z285" s="250" t="e">
        <f t="shared" si="21"/>
        <v>#REF!</v>
      </c>
      <c r="AA285" s="250" t="e">
        <f t="shared" si="22"/>
        <v>#REF!</v>
      </c>
      <c r="AB285" s="250" t="e">
        <f t="shared" si="23"/>
        <v>#REF!</v>
      </c>
      <c r="AC285" s="250" t="e">
        <f>(AB285*#REF!/100)+AB285</f>
        <v>#REF!</v>
      </c>
    </row>
    <row r="286" spans="1:29" ht="15.75" customHeight="1" thickBot="1">
      <c r="A286" s="174">
        <f>'[1]зона-МСК'!A287</f>
        <v>20000121978</v>
      </c>
      <c r="B286" s="174" t="str">
        <f>'[1]зона-МСК'!B287</f>
        <v>ШСС-1 Шкаф 1-но створчатый стекло/стекло</v>
      </c>
      <c r="C286" s="200">
        <f>'[1]расчет '!BG287</f>
        <v>6513.521833333333</v>
      </c>
      <c r="D286" s="201">
        <f>'[1]расчет '!BH287</f>
        <v>6513.521833333333</v>
      </c>
      <c r="E286" s="201">
        <f>'[1]расчет '!BJ287</f>
        <v>6745.249234000001</v>
      </c>
      <c r="F286" s="213">
        <f>'[1]расчет '!BK287</f>
        <v>7129.1252066666675</v>
      </c>
      <c r="G286" s="214">
        <f>'[1]расчет '!BL287</f>
        <v>8006.556001333334</v>
      </c>
      <c r="H286" s="205">
        <f>'[1]расчет '!BM287</f>
        <v>9322.702193333334</v>
      </c>
      <c r="I286" s="215">
        <f>'[1]расчет '!CO287</f>
        <v>10967.884933333335</v>
      </c>
      <c r="J286" s="216"/>
      <c r="K286" s="217"/>
      <c r="L286" s="221">
        <f>'[1]расчет '!CR287</f>
        <v>0</v>
      </c>
      <c r="M286" s="181">
        <f>'[1]расчет '!CS287</f>
        <v>0</v>
      </c>
      <c r="N286" s="227"/>
      <c r="O286" s="228"/>
      <c r="P286" s="228"/>
      <c r="Q286" s="228"/>
      <c r="R286" s="228"/>
      <c r="S286" s="228"/>
      <c r="T286" s="228"/>
      <c r="U286" s="228"/>
      <c r="V286" s="228"/>
      <c r="W286" s="250" t="e">
        <f>#REF!*1.0753</f>
        <v>#REF!</v>
      </c>
      <c r="X286" s="250" t="e">
        <f t="shared" si="20"/>
        <v>#REF!</v>
      </c>
      <c r="Y286" s="250" t="e">
        <f>(X286*#REF!/100)+X286</f>
        <v>#REF!</v>
      </c>
      <c r="Z286" s="250" t="e">
        <f t="shared" si="21"/>
        <v>#REF!</v>
      </c>
      <c r="AA286" s="250" t="e">
        <f t="shared" si="22"/>
        <v>#REF!</v>
      </c>
      <c r="AB286" s="250" t="e">
        <f t="shared" si="23"/>
        <v>#REF!</v>
      </c>
      <c r="AC286" s="250" t="e">
        <f>(AB286*#REF!/100)+AB286</f>
        <v>#REF!</v>
      </c>
    </row>
    <row r="287" spans="1:29" ht="15.75" customHeight="1" thickBot="1">
      <c r="A287" s="174">
        <f>'[1]зона-МСК'!A288</f>
        <v>20000121036</v>
      </c>
      <c r="B287" s="174" t="str">
        <f>'[1]зона-МСК'!B288</f>
        <v>ШСС-2 Шкаф 2-х створчатый стекло/стекло</v>
      </c>
      <c r="C287" s="200">
        <f>'[1]расчет '!BG288</f>
        <v>8158.907666666666</v>
      </c>
      <c r="D287" s="201">
        <f>'[1]расчет '!BH288</f>
        <v>8158.907666666666</v>
      </c>
      <c r="E287" s="201">
        <f>'[1]расчет '!BJ288</f>
        <v>8700.252644</v>
      </c>
      <c r="F287" s="213">
        <f>'[1]расчет '!BK288</f>
        <v>9195.388973333334</v>
      </c>
      <c r="G287" s="214">
        <f>'[1]расчет '!BL288</f>
        <v>10327.129154666665</v>
      </c>
      <c r="H287" s="205">
        <f>'[1]расчет '!BM288</f>
        <v>12024.739426666667</v>
      </c>
      <c r="I287" s="215">
        <f>'[1]расчет '!CO288</f>
        <v>14146.752266666666</v>
      </c>
      <c r="J287" s="216"/>
      <c r="K287" s="217"/>
      <c r="L287" s="221">
        <f>'[1]расчет '!CR288</f>
        <v>0</v>
      </c>
      <c r="M287" s="181">
        <f>'[1]расчет '!CS288</f>
        <v>0</v>
      </c>
      <c r="N287" s="227"/>
      <c r="O287" s="228"/>
      <c r="P287" s="228"/>
      <c r="Q287" s="228"/>
      <c r="R287" s="228"/>
      <c r="S287" s="228"/>
      <c r="T287" s="228"/>
      <c r="U287" s="228"/>
      <c r="V287" s="228"/>
      <c r="W287" s="250" t="e">
        <f>#REF!*1.0753</f>
        <v>#REF!</v>
      </c>
      <c r="X287" s="250" t="e">
        <f t="shared" si="20"/>
        <v>#REF!</v>
      </c>
      <c r="Y287" s="250" t="e">
        <f>(X287*#REF!/100)+X287</f>
        <v>#REF!</v>
      </c>
      <c r="Z287" s="250" t="e">
        <f t="shared" si="21"/>
        <v>#REF!</v>
      </c>
      <c r="AA287" s="250" t="e">
        <f t="shared" si="22"/>
        <v>#REF!</v>
      </c>
      <c r="AB287" s="250" t="e">
        <f t="shared" si="23"/>
        <v>#REF!</v>
      </c>
      <c r="AC287" s="250" t="e">
        <f>(AB287*#REF!/100)+AB287</f>
        <v>#REF!</v>
      </c>
    </row>
    <row r="288" spans="1:29" s="210" customFormat="1" ht="15.75" customHeight="1" thickBot="1">
      <c r="A288" s="199" t="str">
        <f>'[1]зона-МСК'!A289</f>
        <v>Шкафы медицинские РАЗБОРНЫЕ серии RM</v>
      </c>
      <c r="B288" s="199"/>
      <c r="C288" s="200" t="e">
        <f>'[1]расчет '!BG289</f>
        <v>#DIV/0!</v>
      </c>
      <c r="D288" s="201" t="e">
        <f>'[1]расчет '!BH289</f>
        <v>#DIV/0!</v>
      </c>
      <c r="E288" s="201">
        <f>'[1]расчет '!BJ289</f>
        <v>0</v>
      </c>
      <c r="F288" s="213">
        <f>'[1]расчет '!BK289</f>
        <v>0</v>
      </c>
      <c r="G288" s="214">
        <f>'[1]расчет '!BL289</f>
        <v>0</v>
      </c>
      <c r="H288" s="205">
        <f>'[1]расчет '!BM289</f>
        <v>0</v>
      </c>
      <c r="I288" s="215" t="e">
        <f>'[1]расчет '!CO289</f>
        <v>#REF!</v>
      </c>
      <c r="J288" s="216"/>
      <c r="K288" s="217"/>
      <c r="L288" s="221">
        <f>'[1]расчет '!CR289</f>
        <v>0</v>
      </c>
      <c r="M288" s="181">
        <f>'[1]расчет '!CS289</f>
        <v>0</v>
      </c>
      <c r="N288" s="219"/>
      <c r="O288" s="219"/>
      <c r="P288" s="219"/>
      <c r="Q288" s="219"/>
      <c r="R288" s="219"/>
      <c r="S288" s="219"/>
      <c r="T288" s="219"/>
      <c r="U288" s="219"/>
      <c r="V288" s="219"/>
      <c r="W288" s="251" t="e">
        <f>#REF!*1.0753</f>
        <v>#REF!</v>
      </c>
      <c r="X288" s="251" t="e">
        <f t="shared" si="20"/>
        <v>#REF!</v>
      </c>
      <c r="Y288" s="251" t="e">
        <f>(X288*#REF!/100)+X288</f>
        <v>#REF!</v>
      </c>
      <c r="Z288" s="251" t="e">
        <f t="shared" si="21"/>
        <v>#REF!</v>
      </c>
      <c r="AA288" s="251" t="e">
        <f t="shared" si="22"/>
        <v>#REF!</v>
      </c>
      <c r="AB288" s="251" t="e">
        <f t="shared" si="23"/>
        <v>#REF!</v>
      </c>
      <c r="AC288" s="251" t="e">
        <f>(AB288*#REF!/100)+AB288</f>
        <v>#REF!</v>
      </c>
    </row>
    <row r="289" spans="1:29" ht="15.75" customHeight="1" thickBot="1">
      <c r="A289" s="174" t="e">
        <f>'[1]зона-МСК'!A290</f>
        <v>#REF!</v>
      </c>
      <c r="B289" s="174" t="str">
        <f>'[1]зона-МСК'!B290</f>
        <v>RM-01 (стекло/металл) Шкаф медицинский разборный</v>
      </c>
      <c r="C289" s="200">
        <f>'[1]расчет '!BG290</f>
        <v>5862.689833333334</v>
      </c>
      <c r="D289" s="201">
        <f>'[1]расчет '!BH290</f>
        <v>5862.689833333334</v>
      </c>
      <c r="E289" s="201">
        <f>'[1]расчет '!BJ290</f>
        <v>6104.830546000001</v>
      </c>
      <c r="F289" s="213">
        <f>'[1]расчет '!BK290</f>
        <v>6452.2599266666675</v>
      </c>
      <c r="G289" s="214">
        <f>'[1]расчет '!BL290</f>
        <v>7246.384225333333</v>
      </c>
      <c r="H289" s="205">
        <f>'[1]расчет '!BM290</f>
        <v>8437.570673333334</v>
      </c>
      <c r="I289" s="215">
        <f>'[1]расчет '!CO290</f>
        <v>9926.553733333334</v>
      </c>
      <c r="J289" s="216"/>
      <c r="K289" s="217"/>
      <c r="L289" s="221">
        <f>'[1]расчет '!CR290</f>
        <v>0</v>
      </c>
      <c r="M289" s="181">
        <f>'[1]расчет '!CS290</f>
        <v>0</v>
      </c>
      <c r="N289" s="227"/>
      <c r="O289" s="228"/>
      <c r="P289" s="228"/>
      <c r="Q289" s="228"/>
      <c r="R289" s="228"/>
      <c r="S289" s="228"/>
      <c r="T289" s="228"/>
      <c r="U289" s="228"/>
      <c r="V289" s="228"/>
      <c r="W289" s="250" t="e">
        <f>#REF!*1.0753</f>
        <v>#REF!</v>
      </c>
      <c r="X289" s="250" t="e">
        <f t="shared" si="20"/>
        <v>#REF!</v>
      </c>
      <c r="Y289" s="250" t="e">
        <f>(X289*#REF!/100)+X289</f>
        <v>#REF!</v>
      </c>
      <c r="Z289" s="250" t="e">
        <f t="shared" si="21"/>
        <v>#REF!</v>
      </c>
      <c r="AA289" s="250" t="e">
        <f t="shared" si="22"/>
        <v>#REF!</v>
      </c>
      <c r="AB289" s="250" t="e">
        <f t="shared" si="23"/>
        <v>#REF!</v>
      </c>
      <c r="AC289" s="250" t="e">
        <f>(AB289*#REF!/100)+AB289</f>
        <v>#REF!</v>
      </c>
    </row>
    <row r="290" spans="1:29" ht="15.75" customHeight="1" thickBot="1">
      <c r="A290" s="174" t="e">
        <f>'[1]зона-МСК'!A291</f>
        <v>#REF!</v>
      </c>
      <c r="B290" s="174" t="str">
        <f>'[1]зона-МСК'!B291</f>
        <v>RM-02 (стекло/металл) Шкаф медицинский разборный</v>
      </c>
      <c r="C290" s="200">
        <f>'[1]расчет '!BG291</f>
        <v>6777.699777777777</v>
      </c>
      <c r="D290" s="201">
        <f>'[1]расчет '!BH291</f>
        <v>6777.699777777777</v>
      </c>
      <c r="E290" s="201">
        <f>'[1]расчет '!BJ291</f>
        <v>7117.181581333332</v>
      </c>
      <c r="F290" s="213">
        <f>'[1]расчет '!BK291</f>
        <v>7522.224435555554</v>
      </c>
      <c r="G290" s="214">
        <f>'[1]расчет '!BL291</f>
        <v>8448.036673777777</v>
      </c>
      <c r="H290" s="205">
        <f>'[1]расчет '!BM291</f>
        <v>9836.75503111111</v>
      </c>
      <c r="I290" s="215">
        <f>'[1]расчет '!CO291</f>
        <v>11572.652977777776</v>
      </c>
      <c r="J290" s="216"/>
      <c r="K290" s="217"/>
      <c r="L290" s="221">
        <f>'[1]расчет '!CR291</f>
        <v>0</v>
      </c>
      <c r="M290" s="181">
        <f>'[1]расчет '!CS291</f>
        <v>0</v>
      </c>
      <c r="N290" s="227"/>
      <c r="O290" s="228"/>
      <c r="P290" s="228"/>
      <c r="Q290" s="228"/>
      <c r="R290" s="228"/>
      <c r="S290" s="228"/>
      <c r="T290" s="228"/>
      <c r="U290" s="228"/>
      <c r="V290" s="228"/>
      <c r="W290" s="250" t="e">
        <f>#REF!*1.0753</f>
        <v>#REF!</v>
      </c>
      <c r="X290" s="250" t="e">
        <f t="shared" si="20"/>
        <v>#REF!</v>
      </c>
      <c r="Y290" s="250" t="e">
        <f>(X290*#REF!/100)+X290</f>
        <v>#REF!</v>
      </c>
      <c r="Z290" s="250" t="e">
        <f t="shared" si="21"/>
        <v>#REF!</v>
      </c>
      <c r="AA290" s="250" t="e">
        <f t="shared" si="22"/>
        <v>#REF!</v>
      </c>
      <c r="AB290" s="250" t="e">
        <f t="shared" si="23"/>
        <v>#REF!</v>
      </c>
      <c r="AC290" s="250" t="e">
        <f>(AB290*#REF!/100)+AB290</f>
        <v>#REF!</v>
      </c>
    </row>
    <row r="291" spans="1:29" ht="15.75" customHeight="1" thickBot="1">
      <c r="A291" s="174" t="e">
        <f>'[1]зона-МСК'!A292</f>
        <v>#REF!</v>
      </c>
      <c r="B291" s="174" t="str">
        <f>'[1]зона-МСК'!B292</f>
        <v>RM-03 (металл/металл) Шкаф медицинский разборный</v>
      </c>
      <c r="C291" s="200">
        <f>'[1]расчет '!BG292</f>
        <v>6023.213833333333</v>
      </c>
      <c r="D291" s="201">
        <f>'[1]расчет '!BH292</f>
        <v>6023.213833333333</v>
      </c>
      <c r="E291" s="201">
        <f>'[1]расчет '!BJ292</f>
        <v>6262.786162</v>
      </c>
      <c r="F291" s="213">
        <f>'[1]расчет '!BK292</f>
        <v>6619.204886666668</v>
      </c>
      <c r="G291" s="214">
        <f>'[1]расчет '!BL292</f>
        <v>7433.876257333334</v>
      </c>
      <c r="H291" s="205">
        <f>'[1]расчет '!BM292</f>
        <v>8655.883313333334</v>
      </c>
      <c r="I291" s="215">
        <f>'[1]расчет '!CO292</f>
        <v>10183.392133333335</v>
      </c>
      <c r="J291" s="216"/>
      <c r="K291" s="217"/>
      <c r="L291" s="221">
        <f>'[1]расчет '!CR292</f>
        <v>0</v>
      </c>
      <c r="M291" s="181">
        <f>'[1]расчет '!CS292</f>
        <v>0</v>
      </c>
      <c r="N291" s="227"/>
      <c r="O291" s="228"/>
      <c r="P291" s="228"/>
      <c r="Q291" s="228"/>
      <c r="R291" s="228"/>
      <c r="S291" s="228"/>
      <c r="T291" s="228"/>
      <c r="U291" s="228"/>
      <c r="V291" s="228"/>
      <c r="W291" s="250" t="e">
        <f>#REF!*1.0753</f>
        <v>#REF!</v>
      </c>
      <c r="X291" s="250" t="e">
        <f t="shared" si="20"/>
        <v>#REF!</v>
      </c>
      <c r="Y291" s="250" t="e">
        <f>(X291*#REF!/100)+X291</f>
        <v>#REF!</v>
      </c>
      <c r="Z291" s="250" t="e">
        <f t="shared" si="21"/>
        <v>#REF!</v>
      </c>
      <c r="AA291" s="250" t="e">
        <f t="shared" si="22"/>
        <v>#REF!</v>
      </c>
      <c r="AB291" s="250" t="e">
        <f t="shared" si="23"/>
        <v>#REF!</v>
      </c>
      <c r="AC291" s="250" t="e">
        <f>(AB291*#REF!/100)+AB291</f>
        <v>#REF!</v>
      </c>
    </row>
    <row r="292" spans="1:29" ht="15.75" customHeight="1" thickBot="1">
      <c r="A292" s="174" t="e">
        <f>'[1]зона-МСК'!A293</f>
        <v>#REF!</v>
      </c>
      <c r="B292" s="174" t="str">
        <f>'[1]зона-МСК'!B293</f>
        <v>RM-04 (металл/металл) Шкаф медицинский разборный</v>
      </c>
      <c r="C292" s="200">
        <f>'[1]расчет '!BG293</f>
        <v>7146.795777777777</v>
      </c>
      <c r="D292" s="201">
        <f>'[1]расчет '!BH293</f>
        <v>7146.795777777778</v>
      </c>
      <c r="E292" s="201">
        <f>'[1]расчет '!BJ293</f>
        <v>7480.372045333333</v>
      </c>
      <c r="F292" s="213">
        <f>'[1]расчет '!BK293</f>
        <v>7906.084275555555</v>
      </c>
      <c r="G292" s="214">
        <f>'[1]расчет '!BL293</f>
        <v>8879.140801777778</v>
      </c>
      <c r="H292" s="205">
        <f>'[1]расчет '!BM293</f>
        <v>10338.72559111111</v>
      </c>
      <c r="I292" s="215">
        <f>'[1]расчет '!CO293</f>
        <v>12163.206577777777</v>
      </c>
      <c r="J292" s="216"/>
      <c r="K292" s="217"/>
      <c r="L292" s="221">
        <f>'[1]расчет '!CR293</f>
        <v>0</v>
      </c>
      <c r="M292" s="181">
        <f>'[1]расчет '!CS293</f>
        <v>0</v>
      </c>
      <c r="N292" s="227"/>
      <c r="O292" s="228"/>
      <c r="P292" s="228"/>
      <c r="Q292" s="228"/>
      <c r="R292" s="228"/>
      <c r="S292" s="228"/>
      <c r="T292" s="228"/>
      <c r="U292" s="228"/>
      <c r="V292" s="228"/>
      <c r="W292" s="250" t="e">
        <f>#REF!*1.0753</f>
        <v>#REF!</v>
      </c>
      <c r="X292" s="250" t="e">
        <f t="shared" si="20"/>
        <v>#REF!</v>
      </c>
      <c r="Y292" s="250" t="e">
        <f>(X292*#REF!/100)+X292</f>
        <v>#REF!</v>
      </c>
      <c r="Z292" s="250" t="e">
        <f t="shared" si="21"/>
        <v>#REF!</v>
      </c>
      <c r="AA292" s="250" t="e">
        <f t="shared" si="22"/>
        <v>#REF!</v>
      </c>
      <c r="AB292" s="250" t="e">
        <f t="shared" si="23"/>
        <v>#REF!</v>
      </c>
      <c r="AC292" s="250" t="e">
        <f>(AB292*#REF!/100)+AB292</f>
        <v>#REF!</v>
      </c>
    </row>
    <row r="293" spans="1:29" s="210" customFormat="1" ht="15.75" customHeight="1" thickBot="1">
      <c r="A293" s="199" t="str">
        <f>'[1]зона-МСК'!A294</f>
        <v>Шкафы палатные</v>
      </c>
      <c r="B293" s="199"/>
      <c r="C293" s="200" t="e">
        <f>'[1]расчет '!BG294</f>
        <v>#DIV/0!</v>
      </c>
      <c r="D293" s="201" t="e">
        <f>'[1]расчет '!BH294</f>
        <v>#DIV/0!</v>
      </c>
      <c r="E293" s="201">
        <f>'[1]расчет '!BJ294</f>
        <v>0</v>
      </c>
      <c r="F293" s="213">
        <f>'[1]расчет '!BK294</f>
        <v>0</v>
      </c>
      <c r="G293" s="214">
        <f>'[1]расчет '!BL294</f>
        <v>0</v>
      </c>
      <c r="H293" s="205">
        <f>'[1]расчет '!BM294</f>
        <v>0</v>
      </c>
      <c r="I293" s="215" t="e">
        <f>'[1]расчет '!CO294</f>
        <v>#REF!</v>
      </c>
      <c r="J293" s="216"/>
      <c r="K293" s="217"/>
      <c r="L293" s="221">
        <f>'[1]расчет '!CR294</f>
        <v>0</v>
      </c>
      <c r="M293" s="181">
        <f>'[1]расчет '!CS294</f>
        <v>0</v>
      </c>
      <c r="N293" s="219"/>
      <c r="O293" s="219"/>
      <c r="P293" s="219"/>
      <c r="Q293" s="219"/>
      <c r="R293" s="219"/>
      <c r="S293" s="219"/>
      <c r="T293" s="219"/>
      <c r="U293" s="219"/>
      <c r="V293" s="219"/>
      <c r="W293" s="251" t="e">
        <f>#REF!*1.0753</f>
        <v>#REF!</v>
      </c>
      <c r="X293" s="251" t="e">
        <f t="shared" si="20"/>
        <v>#REF!</v>
      </c>
      <c r="Y293" s="251" t="e">
        <f>(X293*#REF!/100)+X293</f>
        <v>#REF!</v>
      </c>
      <c r="Z293" s="251" t="e">
        <f t="shared" si="21"/>
        <v>#REF!</v>
      </c>
      <c r="AA293" s="251" t="e">
        <f t="shared" si="22"/>
        <v>#REF!</v>
      </c>
      <c r="AB293" s="251" t="e">
        <f t="shared" si="23"/>
        <v>#REF!</v>
      </c>
      <c r="AC293" s="251" t="e">
        <f>(AB293*#REF!/100)+AB293</f>
        <v>#REF!</v>
      </c>
    </row>
    <row r="294" spans="1:29" ht="15.75" customHeight="1" thickBot="1">
      <c r="A294" s="174" t="e">
        <f>'[1]зона-МСК'!A295</f>
        <v>#REF!</v>
      </c>
      <c r="B294" s="174" t="str">
        <f>'[1]зона-МСК'!B295</f>
        <v>ШП-01 Шкаф палатный</v>
      </c>
      <c r="C294" s="200">
        <f>'[1]расчет '!BG295</f>
        <v>4958.513833333334</v>
      </c>
      <c r="D294" s="201">
        <f>'[1]расчет '!BH295</f>
        <v>4958.513833333334</v>
      </c>
      <c r="E294" s="201">
        <f>'[1]расчет '!BJ295</f>
        <v>5215.121362000002</v>
      </c>
      <c r="F294" s="213">
        <f>'[1]расчет '!BK295</f>
        <v>5511.916886666669</v>
      </c>
      <c r="G294" s="214">
        <f>'[1]расчет '!BL295</f>
        <v>6190.306657333335</v>
      </c>
      <c r="H294" s="205">
        <f>'[1]расчет '!BM295</f>
        <v>7207.891313333335</v>
      </c>
      <c r="I294" s="215">
        <f>'[1]расчет '!CO295</f>
        <v>8479.872133333336</v>
      </c>
      <c r="J294" s="216"/>
      <c r="K294" s="217"/>
      <c r="L294" s="221">
        <f>'[1]расчет '!CR295</f>
        <v>0</v>
      </c>
      <c r="M294" s="181">
        <f>'[1]расчет '!CS295</f>
        <v>0</v>
      </c>
      <c r="N294" s="227"/>
      <c r="O294" s="228"/>
      <c r="P294" s="228"/>
      <c r="Q294" s="228"/>
      <c r="R294" s="228"/>
      <c r="S294" s="228"/>
      <c r="T294" s="228"/>
      <c r="U294" s="228"/>
      <c r="V294" s="228"/>
      <c r="W294" s="250" t="e">
        <f>#REF!*1.0753</f>
        <v>#REF!</v>
      </c>
      <c r="X294" s="250" t="e">
        <f t="shared" si="20"/>
        <v>#REF!</v>
      </c>
      <c r="Y294" s="250" t="e">
        <f>(X294*#REF!/100)+X294</f>
        <v>#REF!</v>
      </c>
      <c r="Z294" s="250" t="e">
        <f t="shared" si="21"/>
        <v>#REF!</v>
      </c>
      <c r="AA294" s="250" t="e">
        <f t="shared" si="22"/>
        <v>#REF!</v>
      </c>
      <c r="AB294" s="250" t="e">
        <f t="shared" si="23"/>
        <v>#REF!</v>
      </c>
      <c r="AC294" s="250" t="e">
        <f>(AB294*#REF!/100)+AB294</f>
        <v>#REF!</v>
      </c>
    </row>
    <row r="295" spans="1:29" ht="15.75" customHeight="1" thickBot="1">
      <c r="A295" s="174">
        <f>'[1]зона-МСК'!A296</f>
        <v>20000122060</v>
      </c>
      <c r="B295" s="174" t="str">
        <f>'[1]зона-МСК'!B296</f>
        <v>ШП-02 Шкаф палатный</v>
      </c>
      <c r="C295" s="200">
        <f>'[1]расчет '!BG296</f>
        <v>7565.951666666667</v>
      </c>
      <c r="D295" s="201">
        <f>'[1]расчет '!BH296</f>
        <v>7565.951666666666</v>
      </c>
      <c r="E295" s="201">
        <f>'[1]расчет '!BJ296</f>
        <v>8116.783940000001</v>
      </c>
      <c r="F295" s="213">
        <f>'[1]расчет '!BK296</f>
        <v>8578.714733333334</v>
      </c>
      <c r="G295" s="214">
        <f>'[1]расчет '!BL296</f>
        <v>9634.556546666669</v>
      </c>
      <c r="H295" s="205">
        <f>'[1]расчет '!BM296</f>
        <v>11218.31926666667</v>
      </c>
      <c r="I295" s="215">
        <f>'[1]расчет '!CO296</f>
        <v>13198.02266666667</v>
      </c>
      <c r="J295" s="216"/>
      <c r="K295" s="217"/>
      <c r="L295" s="221">
        <f>'[1]расчет '!CR296</f>
        <v>0</v>
      </c>
      <c r="M295" s="181">
        <f>'[1]расчет '!CS296</f>
        <v>0</v>
      </c>
      <c r="N295" s="227"/>
      <c r="O295" s="228"/>
      <c r="P295" s="228"/>
      <c r="Q295" s="228"/>
      <c r="R295" s="228"/>
      <c r="S295" s="228"/>
      <c r="T295" s="228"/>
      <c r="U295" s="228"/>
      <c r="V295" s="228"/>
      <c r="W295" s="250" t="e">
        <f>#REF!*1.0753</f>
        <v>#REF!</v>
      </c>
      <c r="X295" s="250" t="e">
        <f t="shared" si="20"/>
        <v>#REF!</v>
      </c>
      <c r="Y295" s="250" t="e">
        <f>(X295*#REF!/100)+X295</f>
        <v>#REF!</v>
      </c>
      <c r="Z295" s="250" t="e">
        <f t="shared" si="21"/>
        <v>#REF!</v>
      </c>
      <c r="AA295" s="250" t="e">
        <f t="shared" si="22"/>
        <v>#REF!</v>
      </c>
      <c r="AB295" s="250" t="e">
        <f t="shared" si="23"/>
        <v>#REF!</v>
      </c>
      <c r="AC295" s="250" t="e">
        <f>(AB295*#REF!/100)+AB295</f>
        <v>#REF!</v>
      </c>
    </row>
    <row r="296" spans="1:29" ht="15.75" customHeight="1" thickBot="1">
      <c r="A296" s="174">
        <f>'[1]зона-МСК'!A297</f>
        <v>20000122061</v>
      </c>
      <c r="B296" s="174" t="str">
        <f>'[1]зона-МСК'!B297</f>
        <v>ШП-03 Шкаф палатный</v>
      </c>
      <c r="C296" s="200">
        <f>'[1]расчет '!BG297</f>
        <v>11713.943333333333</v>
      </c>
      <c r="D296" s="201">
        <f>'[1]расчет '!BH297</f>
        <v>11713.943333333333</v>
      </c>
      <c r="E296" s="201">
        <f>'[1]расчет '!BJ297</f>
        <v>12870.29524</v>
      </c>
      <c r="F296" s="213">
        <f>'[1]расчет '!BK297</f>
        <v>13602.751066666668</v>
      </c>
      <c r="G296" s="214">
        <f>'[1]расчет '!BL297</f>
        <v>15276.935813333333</v>
      </c>
      <c r="H296" s="205">
        <f>'[1]расчет '!BM297</f>
        <v>17788.212933333332</v>
      </c>
      <c r="I296" s="215">
        <f>'[1]расчет '!CO297</f>
        <v>20927.309333333335</v>
      </c>
      <c r="J296" s="216"/>
      <c r="K296" s="217"/>
      <c r="L296" s="221">
        <f>'[1]расчет '!CR297</f>
        <v>0</v>
      </c>
      <c r="M296" s="181">
        <f>'[1]расчет '!CS297</f>
        <v>0</v>
      </c>
      <c r="N296" s="227"/>
      <c r="O296" s="228"/>
      <c r="P296" s="228"/>
      <c r="Q296" s="228"/>
      <c r="R296" s="228"/>
      <c r="S296" s="228"/>
      <c r="T296" s="228"/>
      <c r="U296" s="228"/>
      <c r="V296" s="228"/>
      <c r="W296" s="250" t="e">
        <f>#REF!*1.0753</f>
        <v>#REF!</v>
      </c>
      <c r="X296" s="250" t="e">
        <f t="shared" si="20"/>
        <v>#REF!</v>
      </c>
      <c r="Y296" s="250" t="e">
        <f>(X296*#REF!/100)+X296</f>
        <v>#REF!</v>
      </c>
      <c r="Z296" s="250" t="e">
        <f t="shared" si="21"/>
        <v>#REF!</v>
      </c>
      <c r="AA296" s="250" t="e">
        <f t="shared" si="22"/>
        <v>#REF!</v>
      </c>
      <c r="AB296" s="250" t="e">
        <f t="shared" si="23"/>
        <v>#REF!</v>
      </c>
      <c r="AC296" s="250" t="e">
        <f>(AB296*#REF!/100)+AB296</f>
        <v>#REF!</v>
      </c>
    </row>
    <row r="297" spans="1:29" s="210" customFormat="1" ht="15.75" customHeight="1" thickBot="1">
      <c r="A297" s="199" t="str">
        <f>'[1]зона-МСК'!A298</f>
        <v>Шкафы для документов и справочной литературы</v>
      </c>
      <c r="B297" s="199"/>
      <c r="C297" s="200" t="e">
        <f>'[1]расчет '!BG298</f>
        <v>#DIV/0!</v>
      </c>
      <c r="D297" s="201" t="e">
        <f>'[1]расчет '!BH298</f>
        <v>#DIV/0!</v>
      </c>
      <c r="E297" s="201">
        <f>'[1]расчет '!BJ298</f>
        <v>0</v>
      </c>
      <c r="F297" s="213">
        <f>'[1]расчет '!BK298</f>
        <v>0</v>
      </c>
      <c r="G297" s="214">
        <f>'[1]расчет '!BL298</f>
        <v>0</v>
      </c>
      <c r="H297" s="205">
        <f>'[1]расчет '!BM298</f>
        <v>0</v>
      </c>
      <c r="I297" s="215" t="e">
        <f>'[1]расчет '!CO298</f>
        <v>#REF!</v>
      </c>
      <c r="J297" s="216"/>
      <c r="K297" s="217"/>
      <c r="L297" s="221">
        <f>'[1]расчет '!CR298</f>
        <v>0</v>
      </c>
      <c r="M297" s="181">
        <f>'[1]расчет '!CS298</f>
        <v>0</v>
      </c>
      <c r="N297" s="219"/>
      <c r="O297" s="219"/>
      <c r="P297" s="219"/>
      <c r="Q297" s="219"/>
      <c r="R297" s="219"/>
      <c r="S297" s="219"/>
      <c r="T297" s="219"/>
      <c r="U297" s="219"/>
      <c r="V297" s="219"/>
      <c r="W297" s="251" t="e">
        <f>#REF!*1.0753</f>
        <v>#REF!</v>
      </c>
      <c r="X297" s="251" t="e">
        <f t="shared" si="20"/>
        <v>#REF!</v>
      </c>
      <c r="Y297" s="251" t="e">
        <f>(X297*#REF!/100)+X297</f>
        <v>#REF!</v>
      </c>
      <c r="Z297" s="251" t="e">
        <f t="shared" si="21"/>
        <v>#REF!</v>
      </c>
      <c r="AA297" s="251" t="e">
        <f t="shared" si="22"/>
        <v>#REF!</v>
      </c>
      <c r="AB297" s="251" t="e">
        <f t="shared" si="23"/>
        <v>#REF!</v>
      </c>
      <c r="AC297" s="251" t="e">
        <f>(AB297*#REF!/100)+AB297</f>
        <v>#REF!</v>
      </c>
    </row>
    <row r="298" spans="1:29" s="219" customFormat="1" ht="15.75" customHeight="1" thickBot="1">
      <c r="A298" s="174" t="str">
        <f>'[1]зона-МСК'!A299</f>
        <v>УП-00000305</v>
      </c>
      <c r="B298" s="174" t="str">
        <f>'[1]зона-МСК'!B299</f>
        <v>ШД-01 Шкаф для документов и справочной литературы</v>
      </c>
      <c r="C298" s="200">
        <f>'[1]расчет '!BG299</f>
        <v>9564.633333333331</v>
      </c>
      <c r="D298" s="201">
        <f>'[1]расчет '!BH299</f>
        <v>9564.633333333331</v>
      </c>
      <c r="E298" s="201">
        <f>'[1]расчет '!BJ299</f>
        <v>9949.109199999999</v>
      </c>
      <c r="F298" s="213">
        <f>'[1]расчет '!BK299</f>
        <v>10515.318666666666</v>
      </c>
      <c r="G298" s="214">
        <f>'[1]расчет '!BL299</f>
        <v>11809.511733333331</v>
      </c>
      <c r="H298" s="205">
        <f>'[1]расчет '!BM299</f>
        <v>13750.801333333331</v>
      </c>
      <c r="I298" s="215">
        <f>'[1]расчет '!CO299</f>
        <v>16177.41333333333</v>
      </c>
      <c r="J298" s="216"/>
      <c r="K298" s="217"/>
      <c r="L298" s="221">
        <f>'[1]расчет '!CR299</f>
        <v>0</v>
      </c>
      <c r="M298" s="181">
        <f>'[1]расчет '!CS299</f>
        <v>0</v>
      </c>
      <c r="N298" s="227"/>
      <c r="O298" s="228"/>
      <c r="P298" s="228"/>
      <c r="Q298" s="228"/>
      <c r="R298" s="228"/>
      <c r="S298" s="228"/>
      <c r="T298" s="228"/>
      <c r="U298" s="228"/>
      <c r="V298" s="228"/>
      <c r="W298" s="250" t="e">
        <f>#REF!*1.0753</f>
        <v>#REF!</v>
      </c>
      <c r="X298" s="250" t="e">
        <f t="shared" si="20"/>
        <v>#REF!</v>
      </c>
      <c r="Y298" s="250" t="e">
        <f>(X298*#REF!/100)+X298</f>
        <v>#REF!</v>
      </c>
      <c r="Z298" s="250" t="e">
        <f t="shared" si="21"/>
        <v>#REF!</v>
      </c>
      <c r="AA298" s="250" t="e">
        <f t="shared" si="22"/>
        <v>#REF!</v>
      </c>
      <c r="AB298" s="250" t="e">
        <f t="shared" si="23"/>
        <v>#REF!</v>
      </c>
      <c r="AC298" s="250" t="e">
        <f>(AB298*#REF!/100)+AB298</f>
        <v>#REF!</v>
      </c>
    </row>
    <row r="299" spans="1:29" ht="15.75" customHeight="1" thickBot="1">
      <c r="A299" s="174" t="str">
        <f>'[1]зона-МСК'!A300</f>
        <v>УП-00000306</v>
      </c>
      <c r="B299" s="174" t="str">
        <f>'[1]зона-МСК'!B300</f>
        <v>ШД-02 Шкаф для документов и справочной литературы</v>
      </c>
      <c r="C299" s="200">
        <f>'[1]расчет '!BG300</f>
        <v>11943.009333333333</v>
      </c>
      <c r="D299" s="201">
        <f>'[1]расчет '!BH300</f>
        <v>11943.009333333333</v>
      </c>
      <c r="E299" s="201">
        <f>'[1]расчет '!BJ300</f>
        <v>12289.431184000001</v>
      </c>
      <c r="F299" s="213">
        <f>'[1]расчет '!BK300</f>
        <v>12988.829706666667</v>
      </c>
      <c r="G299" s="214">
        <f>'[1]расчет '!BL300</f>
        <v>14587.454901333334</v>
      </c>
      <c r="H299" s="205">
        <f>'[1]расчет '!BM300</f>
        <v>16985.392693333335</v>
      </c>
      <c r="I299" s="215">
        <f>'[1]расчет '!CO300</f>
        <v>19982.814933333335</v>
      </c>
      <c r="J299" s="216"/>
      <c r="K299" s="217"/>
      <c r="L299" s="221">
        <f>'[1]расчет '!CR300</f>
        <v>0</v>
      </c>
      <c r="M299" s="181">
        <f>'[1]расчет '!CS300</f>
        <v>0</v>
      </c>
      <c r="N299" s="227"/>
      <c r="O299" s="228"/>
      <c r="P299" s="228"/>
      <c r="Q299" s="228"/>
      <c r="R299" s="228"/>
      <c r="S299" s="228"/>
      <c r="T299" s="228"/>
      <c r="U299" s="228"/>
      <c r="V299" s="228"/>
      <c r="W299" s="250" t="e">
        <f>#REF!*1.0753</f>
        <v>#REF!</v>
      </c>
      <c r="X299" s="250" t="e">
        <f t="shared" si="20"/>
        <v>#REF!</v>
      </c>
      <c r="Y299" s="250" t="e">
        <f>(X299*#REF!/100)+X299</f>
        <v>#REF!</v>
      </c>
      <c r="Z299" s="250" t="e">
        <f t="shared" si="21"/>
        <v>#REF!</v>
      </c>
      <c r="AA299" s="250" t="e">
        <f t="shared" si="22"/>
        <v>#REF!</v>
      </c>
      <c r="AB299" s="250" t="e">
        <f t="shared" si="23"/>
        <v>#REF!</v>
      </c>
      <c r="AC299" s="250" t="e">
        <f>(AB299*#REF!/100)+AB299</f>
        <v>#REF!</v>
      </c>
    </row>
    <row r="300" spans="1:29" ht="15.75" customHeight="1" thickBot="1">
      <c r="A300" s="174" t="str">
        <f>'[1]зона-МСК'!A301</f>
        <v>УП-00000307</v>
      </c>
      <c r="B300" s="174" t="str">
        <f>'[1]зона-МСК'!B301</f>
        <v>ШД-03 Шкаф для документов и справочной литературы</v>
      </c>
      <c r="C300" s="200">
        <f>'[1]расчет '!BG301</f>
        <v>13132.197333333334</v>
      </c>
      <c r="D300" s="201">
        <f>'[1]расчет '!BH301</f>
        <v>13132.197333333334</v>
      </c>
      <c r="E300" s="201">
        <f>'[1]расчет '!BJ301</f>
        <v>13459.592176</v>
      </c>
      <c r="F300" s="213">
        <f>'[1]расчет '!BK301</f>
        <v>14225.585226666666</v>
      </c>
      <c r="G300" s="214">
        <f>'[1]расчет '!BL301</f>
        <v>15976.426485333333</v>
      </c>
      <c r="H300" s="205">
        <f>'[1]расчет '!BM301</f>
        <v>18602.688373333334</v>
      </c>
      <c r="I300" s="215">
        <f>'[1]расчет '!CO301</f>
        <v>21885.515733333334</v>
      </c>
      <c r="J300" s="216"/>
      <c r="K300" s="217"/>
      <c r="L300" s="221">
        <f>'[1]расчет '!CR301</f>
        <v>0</v>
      </c>
      <c r="M300" s="181">
        <f>'[1]расчет '!CS301</f>
        <v>0</v>
      </c>
      <c r="N300" s="227"/>
      <c r="O300" s="228"/>
      <c r="P300" s="228"/>
      <c r="Q300" s="228"/>
      <c r="R300" s="228"/>
      <c r="S300" s="228"/>
      <c r="T300" s="228"/>
      <c r="U300" s="228"/>
      <c r="V300" s="228"/>
      <c r="W300" s="250" t="e">
        <f>#REF!*1.0753</f>
        <v>#REF!</v>
      </c>
      <c r="X300" s="250" t="e">
        <f t="shared" si="20"/>
        <v>#REF!</v>
      </c>
      <c r="Y300" s="250" t="e">
        <f>(X300*#REF!/100)+X300</f>
        <v>#REF!</v>
      </c>
      <c r="Z300" s="250" t="e">
        <f t="shared" si="21"/>
        <v>#REF!</v>
      </c>
      <c r="AA300" s="250" t="e">
        <f t="shared" si="22"/>
        <v>#REF!</v>
      </c>
      <c r="AB300" s="250" t="e">
        <f t="shared" si="23"/>
        <v>#REF!</v>
      </c>
      <c r="AC300" s="250" t="e">
        <f>(AB300*#REF!/100)+AB300</f>
        <v>#REF!</v>
      </c>
    </row>
    <row r="301" spans="1:29" s="210" customFormat="1" ht="15.75" customHeight="1" thickBot="1">
      <c r="A301" s="199" t="str">
        <f>'[1]зона-МСК'!A302</f>
        <v>Шкафы для одежды и обуви</v>
      </c>
      <c r="B301" s="199"/>
      <c r="C301" s="200" t="e">
        <f>'[1]расчет '!BG302</f>
        <v>#DIV/0!</v>
      </c>
      <c r="D301" s="201" t="e">
        <f>'[1]расчет '!BH302</f>
        <v>#DIV/0!</v>
      </c>
      <c r="E301" s="201">
        <f>'[1]расчет '!BJ302</f>
        <v>0</v>
      </c>
      <c r="F301" s="213">
        <f>'[1]расчет '!BK302</f>
        <v>0</v>
      </c>
      <c r="G301" s="214">
        <f>'[1]расчет '!BL302</f>
        <v>0</v>
      </c>
      <c r="H301" s="205">
        <f>'[1]расчет '!BM302</f>
        <v>0</v>
      </c>
      <c r="I301" s="215" t="e">
        <f>'[1]расчет '!CO302</f>
        <v>#REF!</v>
      </c>
      <c r="J301" s="216"/>
      <c r="K301" s="217"/>
      <c r="L301" s="221">
        <f>'[1]расчет '!CR302</f>
        <v>0</v>
      </c>
      <c r="M301" s="181">
        <f>'[1]расчет '!CS302</f>
        <v>0</v>
      </c>
      <c r="N301" s="219"/>
      <c r="O301" s="219"/>
      <c r="P301" s="219"/>
      <c r="Q301" s="219"/>
      <c r="R301" s="219"/>
      <c r="S301" s="219"/>
      <c r="T301" s="219"/>
      <c r="U301" s="219"/>
      <c r="V301" s="219"/>
      <c r="W301" s="251" t="e">
        <f>#REF!*1.0753</f>
        <v>#REF!</v>
      </c>
      <c r="X301" s="251" t="e">
        <f t="shared" si="20"/>
        <v>#REF!</v>
      </c>
      <c r="Y301" s="251" t="e">
        <f>(X301*#REF!/100)+X301</f>
        <v>#REF!</v>
      </c>
      <c r="Z301" s="251" t="e">
        <f t="shared" si="21"/>
        <v>#REF!</v>
      </c>
      <c r="AA301" s="251" t="e">
        <f t="shared" si="22"/>
        <v>#REF!</v>
      </c>
      <c r="AB301" s="251" t="e">
        <f t="shared" si="23"/>
        <v>#REF!</v>
      </c>
      <c r="AC301" s="251" t="e">
        <f>(AB301*#REF!/100)+AB301</f>
        <v>#REF!</v>
      </c>
    </row>
    <row r="302" spans="1:29" ht="15.75" customHeight="1" thickBot="1">
      <c r="A302" s="174">
        <f>'[1]зона-МСК'!A303</f>
        <v>20000121118</v>
      </c>
      <c r="B302" s="174" t="str">
        <f>'[1]зона-МСК'!B303</f>
        <v>Подставка под шкаф 600х500х300</v>
      </c>
      <c r="C302" s="200">
        <f>'[1]расчет '!BG303</f>
        <v>1122.0798750000001</v>
      </c>
      <c r="D302" s="201">
        <f>'[1]расчет '!BH303</f>
        <v>1122.0798750000001</v>
      </c>
      <c r="E302" s="201">
        <f>'[1]расчет '!BJ303</f>
        <v>1216.1078470000002</v>
      </c>
      <c r="F302" s="213">
        <f>'[1]расчет '!BK303</f>
        <v>1285.3172366666668</v>
      </c>
      <c r="G302" s="214">
        <f>'[1]расчет '!BL303</f>
        <v>1443.5101273333335</v>
      </c>
      <c r="H302" s="205">
        <f>'[1]расчет '!BM303</f>
        <v>1680.7994633333335</v>
      </c>
      <c r="I302" s="215">
        <f>'[1]расчет '!CO303</f>
        <v>1977.4111333333335</v>
      </c>
      <c r="J302" s="216"/>
      <c r="K302" s="217"/>
      <c r="L302" s="221">
        <f>'[1]расчет '!CR303</f>
        <v>0</v>
      </c>
      <c r="M302" s="181">
        <f>'[1]расчет '!CS303</f>
        <v>0</v>
      </c>
      <c r="N302" s="227"/>
      <c r="O302" s="228"/>
      <c r="P302" s="228"/>
      <c r="Q302" s="228"/>
      <c r="R302" s="228"/>
      <c r="S302" s="228"/>
      <c r="T302" s="228"/>
      <c r="U302" s="228"/>
      <c r="V302" s="228"/>
      <c r="W302" s="250" t="e">
        <f>#REF!*1.0753</f>
        <v>#REF!</v>
      </c>
      <c r="X302" s="250" t="e">
        <f t="shared" si="20"/>
        <v>#REF!</v>
      </c>
      <c r="Y302" s="250" t="e">
        <f>(X302*#REF!/100)+X302</f>
        <v>#REF!</v>
      </c>
      <c r="Z302" s="250" t="e">
        <f t="shared" si="21"/>
        <v>#REF!</v>
      </c>
      <c r="AA302" s="250" t="e">
        <f t="shared" si="22"/>
        <v>#REF!</v>
      </c>
      <c r="AB302" s="250" t="e">
        <f t="shared" si="23"/>
        <v>#REF!</v>
      </c>
      <c r="AC302" s="250" t="e">
        <f>(AB302*#REF!/100)+AB302</f>
        <v>#REF!</v>
      </c>
    </row>
    <row r="303" spans="1:29" ht="13.5" customHeight="1" thickBot="1">
      <c r="A303" s="174">
        <f>'[1]зона-МСК'!A304</f>
        <v>20000119457</v>
      </c>
      <c r="B303" s="174" t="str">
        <f>'[1]зона-МСК'!B304</f>
        <v>Подставка под шкаф 800х500х300</v>
      </c>
      <c r="C303" s="200">
        <f>'[1]расчет '!BG304</f>
        <v>1394.7307500000002</v>
      </c>
      <c r="D303" s="201">
        <f>'[1]расчет '!BH304</f>
        <v>1394.7307500000002</v>
      </c>
      <c r="E303" s="201">
        <f>'[1]расчет '!BJ304</f>
        <v>1506.792558</v>
      </c>
      <c r="F303" s="213">
        <f>'[1]расчет '!BK304</f>
        <v>1592.5449800000001</v>
      </c>
      <c r="G303" s="214">
        <f>'[1]расчет '!BL304</f>
        <v>1788.5505160000002</v>
      </c>
      <c r="H303" s="205">
        <f>'[1]расчет '!BM304</f>
        <v>2082.55882</v>
      </c>
      <c r="I303" s="215">
        <f>'[1]расчет '!CO304</f>
        <v>2450.0692000000004</v>
      </c>
      <c r="J303" s="216"/>
      <c r="K303" s="217"/>
      <c r="L303" s="221">
        <f>'[1]расчет '!CR304</f>
        <v>0</v>
      </c>
      <c r="M303" s="181">
        <f>'[1]расчет '!CS304</f>
        <v>0</v>
      </c>
      <c r="N303" s="227"/>
      <c r="O303" s="228"/>
      <c r="P303" s="228"/>
      <c r="Q303" s="228"/>
      <c r="R303" s="228"/>
      <c r="S303" s="228"/>
      <c r="T303" s="228"/>
      <c r="U303" s="228"/>
      <c r="V303" s="228"/>
      <c r="W303" s="250" t="e">
        <f>#REF!*1.0753</f>
        <v>#REF!</v>
      </c>
      <c r="X303" s="250" t="e">
        <f t="shared" si="20"/>
        <v>#REF!</v>
      </c>
      <c r="Y303" s="250" t="e">
        <f>(X303*#REF!/100)+X303</f>
        <v>#REF!</v>
      </c>
      <c r="Z303" s="250" t="e">
        <f t="shared" si="21"/>
        <v>#REF!</v>
      </c>
      <c r="AA303" s="250" t="e">
        <f t="shared" si="22"/>
        <v>#REF!</v>
      </c>
      <c r="AB303" s="250" t="e">
        <f t="shared" si="23"/>
        <v>#REF!</v>
      </c>
      <c r="AC303" s="250" t="e">
        <f>(AB303*#REF!/100)+AB303</f>
        <v>#REF!</v>
      </c>
    </row>
    <row r="304" spans="1:29" s="219" customFormat="1" ht="13.5" customHeight="1" thickBot="1">
      <c r="A304" s="174">
        <f>'[1]зона-МСК'!A305</f>
        <v>20000116671</v>
      </c>
      <c r="B304" s="174" t="str">
        <f>'[1]зона-МСК'!B305</f>
        <v>Подставка со скамьей под шкаф на 600 (верх дерево)</v>
      </c>
      <c r="C304" s="200">
        <f>'[1]расчет '!BG305</f>
        <v>2318.407</v>
      </c>
      <c r="D304" s="201">
        <f>'[1]расчет '!BH305</f>
        <v>2318.407</v>
      </c>
      <c r="E304" s="201">
        <f>'[1]расчет '!BJ305</f>
        <v>2430.620821333334</v>
      </c>
      <c r="F304" s="213">
        <f>'[1]расчет '!BK305</f>
        <v>2568.9488355555563</v>
      </c>
      <c r="G304" s="214">
        <f>'[1]расчет '!BL305</f>
        <v>2885.1271537777784</v>
      </c>
      <c r="H304" s="205">
        <f>'[1]расчет '!BM305</f>
        <v>3359.3946311111117</v>
      </c>
      <c r="I304" s="215">
        <f>'[1]расчет '!CO305</f>
        <v>3952.2289777777787</v>
      </c>
      <c r="J304" s="216"/>
      <c r="K304" s="217"/>
      <c r="L304" s="221">
        <f>'[1]расчет '!CR305</f>
        <v>2850</v>
      </c>
      <c r="M304" s="181">
        <f>'[1]расчет '!CS305</f>
        <v>2850</v>
      </c>
      <c r="N304" s="227"/>
      <c r="O304" s="228"/>
      <c r="P304" s="228"/>
      <c r="Q304" s="228"/>
      <c r="R304" s="228"/>
      <c r="S304" s="228"/>
      <c r="T304" s="228"/>
      <c r="U304" s="228"/>
      <c r="V304" s="228"/>
      <c r="W304" s="250" t="e">
        <f>#REF!*1.0753</f>
        <v>#REF!</v>
      </c>
      <c r="X304" s="250" t="e">
        <f t="shared" si="20"/>
        <v>#REF!</v>
      </c>
      <c r="Y304" s="250" t="e">
        <f>(X304*#REF!/100)+X304</f>
        <v>#REF!</v>
      </c>
      <c r="Z304" s="250" t="e">
        <f t="shared" si="21"/>
        <v>#REF!</v>
      </c>
      <c r="AA304" s="250" t="e">
        <f t="shared" si="22"/>
        <v>#REF!</v>
      </c>
      <c r="AB304" s="250" t="e">
        <f t="shared" si="23"/>
        <v>#REF!</v>
      </c>
      <c r="AC304" s="250" t="e">
        <f>(AB304*#REF!/100)+AB304</f>
        <v>#REF!</v>
      </c>
    </row>
    <row r="305" spans="1:29" ht="13.5" customHeight="1" thickBot="1">
      <c r="A305" s="174">
        <f>'[1]зона-МСК'!A306</f>
        <v>20000120455</v>
      </c>
      <c r="B305" s="174" t="str">
        <f>'[1]зона-МСК'!B306</f>
        <v>Подставка со скамьей под шкаф на 600 (верх ЛДСП)</v>
      </c>
      <c r="C305" s="200">
        <f>'[1]расчет '!BG306</f>
        <v>2070.7435</v>
      </c>
      <c r="D305" s="201">
        <f>'[1]расчет '!BH306</f>
        <v>2070.7435</v>
      </c>
      <c r="E305" s="201">
        <f>'[1]расчет '!BJ306</f>
        <v>2186.919937333333</v>
      </c>
      <c r="F305" s="213">
        <f>'[1]расчет '!BK306</f>
        <v>2311.3787955555554</v>
      </c>
      <c r="G305" s="214">
        <f>'[1]расчет '!BL306</f>
        <v>2595.8561857777777</v>
      </c>
      <c r="H305" s="205">
        <f>'[1]расчет '!BM306</f>
        <v>3022.5722711111107</v>
      </c>
      <c r="I305" s="215">
        <f>'[1]расчет '!CO306</f>
        <v>3555.9673777777775</v>
      </c>
      <c r="J305" s="216"/>
      <c r="K305" s="217"/>
      <c r="L305" s="221">
        <f>'[1]расчет '!CR306</f>
        <v>3690</v>
      </c>
      <c r="M305" s="181">
        <f>'[1]расчет '!CS306</f>
        <v>3690</v>
      </c>
      <c r="N305" s="227"/>
      <c r="O305" s="228"/>
      <c r="P305" s="228"/>
      <c r="Q305" s="228"/>
      <c r="R305" s="228"/>
      <c r="S305" s="228"/>
      <c r="T305" s="228"/>
      <c r="U305" s="228"/>
      <c r="V305" s="228"/>
      <c r="W305" s="250" t="e">
        <f>#REF!*1.0753</f>
        <v>#REF!</v>
      </c>
      <c r="X305" s="250" t="e">
        <f t="shared" si="20"/>
        <v>#REF!</v>
      </c>
      <c r="Y305" s="250" t="e">
        <f>(X305*#REF!/100)+X305</f>
        <v>#REF!</v>
      </c>
      <c r="Z305" s="250" t="e">
        <f t="shared" si="21"/>
        <v>#REF!</v>
      </c>
      <c r="AA305" s="250" t="e">
        <f t="shared" si="22"/>
        <v>#REF!</v>
      </c>
      <c r="AB305" s="250" t="e">
        <f t="shared" si="23"/>
        <v>#REF!</v>
      </c>
      <c r="AC305" s="250" t="e">
        <f>(AB305*#REF!/100)+AB305</f>
        <v>#REF!</v>
      </c>
    </row>
    <row r="306" spans="1:29" ht="13.5" customHeight="1" thickBot="1">
      <c r="A306" s="174">
        <f>'[1]зона-МСК'!A307</f>
        <v>20000120454</v>
      </c>
      <c r="B306" s="174" t="str">
        <f>'[1]зона-МСК'!B307</f>
        <v>Подставка со скамьей под шкаф на 600 (верх металл)</v>
      </c>
      <c r="C306" s="200">
        <f>'[1]расчет '!BG307</f>
        <v>2188.627</v>
      </c>
      <c r="D306" s="201">
        <f>'[1]расчет '!BH307</f>
        <v>2188.627</v>
      </c>
      <c r="E306" s="201">
        <f>'[1]расчет '!BJ307</f>
        <v>2302.917301333333</v>
      </c>
      <c r="F306" s="213">
        <f>'[1]расчет '!BK307</f>
        <v>2433.9776355555555</v>
      </c>
      <c r="G306" s="214">
        <f>'[1]расчет '!BL307</f>
        <v>2733.5441137777775</v>
      </c>
      <c r="H306" s="205">
        <f>'[1]расчет '!BM307</f>
        <v>3182.893831111111</v>
      </c>
      <c r="I306" s="215">
        <f>'[1]расчет '!CO307</f>
        <v>3744.5809777777777</v>
      </c>
      <c r="J306" s="216"/>
      <c r="K306" s="217"/>
      <c r="L306" s="221">
        <f>'[1]расчет '!CR307</f>
        <v>0</v>
      </c>
      <c r="M306" s="181">
        <f>'[1]расчет '!CS307</f>
        <v>0</v>
      </c>
      <c r="N306" s="227"/>
      <c r="O306" s="228"/>
      <c r="P306" s="228"/>
      <c r="Q306" s="228"/>
      <c r="R306" s="228"/>
      <c r="S306" s="228"/>
      <c r="T306" s="228"/>
      <c r="U306" s="228"/>
      <c r="V306" s="228"/>
      <c r="W306" s="250" t="e">
        <f>#REF!*1.0753</f>
        <v>#REF!</v>
      </c>
      <c r="X306" s="250" t="e">
        <f t="shared" si="20"/>
        <v>#REF!</v>
      </c>
      <c r="Y306" s="250" t="e">
        <f>(X306*#REF!/100)+X306</f>
        <v>#REF!</v>
      </c>
      <c r="Z306" s="250" t="e">
        <f t="shared" si="21"/>
        <v>#REF!</v>
      </c>
      <c r="AA306" s="250" t="e">
        <f t="shared" si="22"/>
        <v>#REF!</v>
      </c>
      <c r="AB306" s="250" t="e">
        <f t="shared" si="23"/>
        <v>#REF!</v>
      </c>
      <c r="AC306" s="250" t="e">
        <f>(AB306*#REF!/100)+AB306</f>
        <v>#REF!</v>
      </c>
    </row>
    <row r="307" spans="1:29" ht="13.5" customHeight="1" thickBot="1">
      <c r="A307" s="174">
        <f>'[1]зона-МСК'!A308</f>
        <v>20000112664</v>
      </c>
      <c r="B307" s="174" t="str">
        <f>'[1]зона-МСК'!B308</f>
        <v>Подставка со скамьей под шкаф на 800 (верх дерево)</v>
      </c>
      <c r="C307" s="200">
        <f>'[1]расчет '!BG308</f>
        <v>2989.1085000000003</v>
      </c>
      <c r="D307" s="201">
        <f>'[1]расчет '!BH308</f>
        <v>2989.1085000000003</v>
      </c>
      <c r="E307" s="201">
        <f>'[1]расчет '!BJ308</f>
        <v>3099.3739404705884</v>
      </c>
      <c r="F307" s="213">
        <f>'[1]расчет '!BK308</f>
        <v>3275.761075294118</v>
      </c>
      <c r="G307" s="214">
        <f>'[1]расчет '!BL308</f>
        <v>3678.9316691764707</v>
      </c>
      <c r="H307" s="205">
        <f>'[1]расчет '!BM308</f>
        <v>4283.68756</v>
      </c>
      <c r="I307" s="215">
        <f>'[1]расчет '!CO308</f>
        <v>5039.632423529412</v>
      </c>
      <c r="J307" s="216"/>
      <c r="K307" s="217"/>
      <c r="L307" s="221">
        <f>'[1]расчет '!CR308</f>
        <v>3450</v>
      </c>
      <c r="M307" s="181">
        <f>'[1]расчет '!CS308</f>
        <v>3450</v>
      </c>
      <c r="N307" s="227"/>
      <c r="O307" s="228"/>
      <c r="P307" s="228"/>
      <c r="Q307" s="228"/>
      <c r="R307" s="228"/>
      <c r="S307" s="228"/>
      <c r="T307" s="228"/>
      <c r="U307" s="228"/>
      <c r="V307" s="228"/>
      <c r="W307" s="250" t="e">
        <f>#REF!*1.0753</f>
        <v>#REF!</v>
      </c>
      <c r="X307" s="250" t="e">
        <f t="shared" si="20"/>
        <v>#REF!</v>
      </c>
      <c r="Y307" s="250" t="e">
        <f>(X307*#REF!/100)+X307</f>
        <v>#REF!</v>
      </c>
      <c r="Z307" s="250" t="e">
        <f t="shared" si="21"/>
        <v>#REF!</v>
      </c>
      <c r="AA307" s="250" t="e">
        <f t="shared" si="22"/>
        <v>#REF!</v>
      </c>
      <c r="AB307" s="250" t="e">
        <f t="shared" si="23"/>
        <v>#REF!</v>
      </c>
      <c r="AC307" s="250" t="e">
        <f>(AB307*#REF!/100)+AB307</f>
        <v>#REF!</v>
      </c>
    </row>
    <row r="308" spans="1:29" ht="13.5" customHeight="1" thickBot="1">
      <c r="A308" s="174">
        <f>'[1]зона-МСК'!A309</f>
        <v>20000120456</v>
      </c>
      <c r="B308" s="174" t="str">
        <f>'[1]зона-МСК'!B309</f>
        <v>Подставка со скамьей под шкаф на 800 (верх ЛДСП)</v>
      </c>
      <c r="C308" s="200">
        <f>'[1]расчет '!BG309</f>
        <v>2747.9340000000007</v>
      </c>
      <c r="D308" s="201">
        <f>'[1]расчет '!BH309</f>
        <v>2747.9340000000007</v>
      </c>
      <c r="E308" s="201">
        <f>'[1]расчет '!BJ309</f>
        <v>2862.0582324705892</v>
      </c>
      <c r="F308" s="213">
        <f>'[1]расчет '!BK309</f>
        <v>3024.939595294119</v>
      </c>
      <c r="G308" s="214">
        <f>'[1]расчет '!BL309</f>
        <v>3397.239853176472</v>
      </c>
      <c r="H308" s="205">
        <f>'[1]расчет '!BM309</f>
        <v>3955.6902400000017</v>
      </c>
      <c r="I308" s="215">
        <f>'[1]расчет '!CO309</f>
        <v>4653.753223529414</v>
      </c>
      <c r="J308" s="216"/>
      <c r="K308" s="217"/>
      <c r="L308" s="221">
        <f>'[1]расчет '!CR309</f>
        <v>4290</v>
      </c>
      <c r="M308" s="181">
        <f>'[1]расчет '!CS309</f>
        <v>4290</v>
      </c>
      <c r="N308" s="227"/>
      <c r="O308" s="228"/>
      <c r="P308" s="228"/>
      <c r="Q308" s="228"/>
      <c r="R308" s="228"/>
      <c r="S308" s="228"/>
      <c r="T308" s="228"/>
      <c r="U308" s="228"/>
      <c r="V308" s="228"/>
      <c r="W308" s="250" t="e">
        <f>#REF!*1.0753</f>
        <v>#REF!</v>
      </c>
      <c r="X308" s="250" t="e">
        <f t="shared" si="20"/>
        <v>#REF!</v>
      </c>
      <c r="Y308" s="250" t="e">
        <f>(X308*#REF!/100)+X308</f>
        <v>#REF!</v>
      </c>
      <c r="Z308" s="250" t="e">
        <f t="shared" si="21"/>
        <v>#REF!</v>
      </c>
      <c r="AA308" s="250" t="e">
        <f t="shared" si="22"/>
        <v>#REF!</v>
      </c>
      <c r="AB308" s="250" t="e">
        <f t="shared" si="23"/>
        <v>#REF!</v>
      </c>
      <c r="AC308" s="250" t="e">
        <f>(AB308*#REF!/100)+AB308</f>
        <v>#REF!</v>
      </c>
    </row>
    <row r="309" spans="1:29" ht="13.5" customHeight="1" thickBot="1">
      <c r="A309" s="174" t="e">
        <f>'[1]зона-МСК'!A310</f>
        <v>#REF!</v>
      </c>
      <c r="B309" s="174" t="str">
        <f>'[1]зона-МСК'!B310</f>
        <v>Подставка со скамьей под шкаф на 800 (верх металл)</v>
      </c>
      <c r="C309" s="200">
        <f>'[1]расчет '!BG310</f>
        <v>2896.0995000000007</v>
      </c>
      <c r="D309" s="201">
        <f>'[1]расчет '!BH310</f>
        <v>2896.0995000000007</v>
      </c>
      <c r="E309" s="201">
        <f>'[1]расчет '!BJ310</f>
        <v>3007.8530844705892</v>
      </c>
      <c r="F309" s="213">
        <f>'[1]расчет '!BK310</f>
        <v>3179.031715294119</v>
      </c>
      <c r="G309" s="214">
        <f>'[1]расчет '!BL310</f>
        <v>3570.2971571764715</v>
      </c>
      <c r="H309" s="205">
        <f>'[1]расчет '!BM310</f>
        <v>4157.195320000001</v>
      </c>
      <c r="I309" s="215">
        <f>'[1]расчет '!CO310</f>
        <v>4890.818023529413</v>
      </c>
      <c r="J309" s="216"/>
      <c r="K309" s="217"/>
      <c r="L309" s="221">
        <f>'[1]расчет '!CR310</f>
        <v>0</v>
      </c>
      <c r="M309" s="181">
        <f>'[1]расчет '!CS310</f>
        <v>0</v>
      </c>
      <c r="N309" s="227"/>
      <c r="O309" s="228"/>
      <c r="P309" s="228"/>
      <c r="Q309" s="228"/>
      <c r="R309" s="228"/>
      <c r="S309" s="228"/>
      <c r="T309" s="228"/>
      <c r="U309" s="228"/>
      <c r="V309" s="228"/>
      <c r="W309" s="250" t="e">
        <f>#REF!*1.0753</f>
        <v>#REF!</v>
      </c>
      <c r="X309" s="250" t="e">
        <f t="shared" si="20"/>
        <v>#REF!</v>
      </c>
      <c r="Y309" s="250" t="e">
        <f>(X309*#REF!/100)+X309</f>
        <v>#REF!</v>
      </c>
      <c r="Z309" s="250" t="e">
        <f t="shared" si="21"/>
        <v>#REF!</v>
      </c>
      <c r="AA309" s="250" t="e">
        <f t="shared" si="22"/>
        <v>#REF!</v>
      </c>
      <c r="AB309" s="250" t="e">
        <f t="shared" si="23"/>
        <v>#REF!</v>
      </c>
      <c r="AC309" s="250" t="e">
        <f>(AB309*#REF!/100)+AB309</f>
        <v>#REF!</v>
      </c>
    </row>
    <row r="310" spans="1:29" ht="13.5" customHeight="1" thickBot="1">
      <c r="A310" s="174">
        <f>'[1]зона-МСК'!A311</f>
        <v>20000120334</v>
      </c>
      <c r="B310" s="174" t="str">
        <f>'[1]зона-МСК'!B311</f>
        <v>Шкаф для обуви с 3-мя откидными ящиками</v>
      </c>
      <c r="C310" s="200">
        <f>'[1]расчет '!BG311</f>
        <v>4451.408916666666</v>
      </c>
      <c r="D310" s="201">
        <f>'[1]расчет '!BH311</f>
        <v>4451.408916666666</v>
      </c>
      <c r="E310" s="201">
        <f>'[1]расчет '!BJ311</f>
        <v>4548.158249</v>
      </c>
      <c r="F310" s="213">
        <f>'[1]расчет '!BK311</f>
        <v>4806.996523333333</v>
      </c>
      <c r="G310" s="214">
        <f>'[1]расчет '!BL311</f>
        <v>5398.626864666667</v>
      </c>
      <c r="H310" s="205">
        <f>'[1]расчет '!BM311</f>
        <v>6286.072376666667</v>
      </c>
      <c r="I310" s="215">
        <f>'[1]расчет '!CO311</f>
        <v>7395.379266666667</v>
      </c>
      <c r="J310" s="216"/>
      <c r="K310" s="217"/>
      <c r="L310" s="221">
        <f>'[1]расчет '!CR311</f>
        <v>0</v>
      </c>
      <c r="M310" s="181">
        <f>'[1]расчет '!CS311</f>
        <v>0</v>
      </c>
      <c r="N310" s="227"/>
      <c r="O310" s="228"/>
      <c r="P310" s="228"/>
      <c r="Q310" s="228"/>
      <c r="R310" s="228"/>
      <c r="S310" s="228"/>
      <c r="T310" s="228"/>
      <c r="U310" s="228"/>
      <c r="V310" s="228"/>
      <c r="W310" s="250" t="e">
        <f>#REF!*1.0753</f>
        <v>#REF!</v>
      </c>
      <c r="X310" s="250" t="e">
        <f t="shared" si="20"/>
        <v>#REF!</v>
      </c>
      <c r="Y310" s="250" t="e">
        <f>(X310*#REF!/100)+X310</f>
        <v>#REF!</v>
      </c>
      <c r="Z310" s="250" t="e">
        <f t="shared" si="21"/>
        <v>#REF!</v>
      </c>
      <c r="AA310" s="250" t="e">
        <f t="shared" si="22"/>
        <v>#REF!</v>
      </c>
      <c r="AB310" s="250" t="e">
        <f t="shared" si="23"/>
        <v>#REF!</v>
      </c>
      <c r="AC310" s="250" t="e">
        <f>(AB310*#REF!/100)+AB310</f>
        <v>#REF!</v>
      </c>
    </row>
    <row r="311" spans="1:29" ht="13.5" customHeight="1" thickBot="1">
      <c r="A311" s="174">
        <f>'[1]зона-МСК'!A312</f>
        <v>20000120381</v>
      </c>
      <c r="B311" s="174" t="str">
        <f>'[1]зона-МСК'!B312</f>
        <v>Шкаф для обуви с 4-мя откидными ящиками</v>
      </c>
      <c r="C311" s="200">
        <f>'[1]расчет '!BG312</f>
        <v>5072.756916666667</v>
      </c>
      <c r="D311" s="201">
        <f>'[1]расчет '!BH312</f>
        <v>5072.756916666667</v>
      </c>
      <c r="E311" s="201">
        <f>'[1]расчет '!BJ312</f>
        <v>5159.564681000002</v>
      </c>
      <c r="F311" s="213">
        <f>'[1]расчет '!BK312</f>
        <v>5453.198443333335</v>
      </c>
      <c r="G311" s="214">
        <f>'[1]расчет '!BL312</f>
        <v>6124.361328666668</v>
      </c>
      <c r="H311" s="205">
        <f>'[1]расчет '!BM312</f>
        <v>7131.105656666668</v>
      </c>
      <c r="I311" s="215">
        <f>'[1]расчет '!CO312</f>
        <v>8389.53606666667</v>
      </c>
      <c r="J311" s="216"/>
      <c r="K311" s="217"/>
      <c r="L311" s="221">
        <f>'[1]расчет '!CR312</f>
        <v>0</v>
      </c>
      <c r="M311" s="181">
        <f>'[1]расчет '!CS312</f>
        <v>0</v>
      </c>
      <c r="N311" s="227"/>
      <c r="O311" s="228"/>
      <c r="P311" s="228"/>
      <c r="Q311" s="228"/>
      <c r="R311" s="228"/>
      <c r="S311" s="228"/>
      <c r="T311" s="228"/>
      <c r="U311" s="228"/>
      <c r="V311" s="228"/>
      <c r="W311" s="250" t="e">
        <f>#REF!*1.0753</f>
        <v>#REF!</v>
      </c>
      <c r="X311" s="250" t="e">
        <f t="shared" si="20"/>
        <v>#REF!</v>
      </c>
      <c r="Y311" s="250" t="e">
        <f>(X311*#REF!/100)+X311</f>
        <v>#REF!</v>
      </c>
      <c r="Z311" s="250" t="e">
        <f t="shared" si="21"/>
        <v>#REF!</v>
      </c>
      <c r="AA311" s="250" t="e">
        <f t="shared" si="22"/>
        <v>#REF!</v>
      </c>
      <c r="AB311" s="250" t="e">
        <f t="shared" si="23"/>
        <v>#REF!</v>
      </c>
      <c r="AC311" s="250" t="e">
        <f>(AB311*#REF!/100)+AB311</f>
        <v>#REF!</v>
      </c>
    </row>
    <row r="312" spans="1:29" ht="13.5" customHeight="1" thickBot="1">
      <c r="A312" s="174">
        <f>'[1]зона-МСК'!A313</f>
        <v>20000120382</v>
      </c>
      <c r="B312" s="174" t="str">
        <f>'[1]зона-МСК'!B313</f>
        <v>Шкаф для обуви с 5-ю откидными ящиками</v>
      </c>
      <c r="C312" s="200">
        <f>'[1]расчет '!BG313</f>
        <v>5696.288916666666</v>
      </c>
      <c r="D312" s="201">
        <f>'[1]расчет '!BH313</f>
        <v>5696.288916666666</v>
      </c>
      <c r="E312" s="201">
        <f>'[1]расчет '!BJ313</f>
        <v>5773.120169</v>
      </c>
      <c r="F312" s="213">
        <f>'[1]расчет '!BK313</f>
        <v>6101.671723333333</v>
      </c>
      <c r="G312" s="214">
        <f>'[1]расчет '!BL313</f>
        <v>6852.646704666666</v>
      </c>
      <c r="H312" s="205">
        <f>'[1]расчет '!BM313</f>
        <v>7979.109176666666</v>
      </c>
      <c r="I312" s="215">
        <f>'[1]расчет '!CO313</f>
        <v>9387.187266666666</v>
      </c>
      <c r="J312" s="216"/>
      <c r="K312" s="217"/>
      <c r="L312" s="221">
        <f>'[1]расчет '!CR313</f>
        <v>0</v>
      </c>
      <c r="M312" s="181">
        <f>'[1]расчет '!CS313</f>
        <v>0</v>
      </c>
      <c r="N312" s="227"/>
      <c r="O312" s="228"/>
      <c r="P312" s="228"/>
      <c r="Q312" s="228"/>
      <c r="R312" s="228"/>
      <c r="S312" s="228"/>
      <c r="T312" s="228"/>
      <c r="U312" s="228"/>
      <c r="V312" s="228"/>
      <c r="W312" s="250" t="e">
        <f>#REF!*1.0753</f>
        <v>#REF!</v>
      </c>
      <c r="X312" s="250" t="e">
        <f t="shared" si="20"/>
        <v>#REF!</v>
      </c>
      <c r="Y312" s="250" t="e">
        <f>(X312*#REF!/100)+X312</f>
        <v>#REF!</v>
      </c>
      <c r="Z312" s="250" t="e">
        <f t="shared" si="21"/>
        <v>#REF!</v>
      </c>
      <c r="AA312" s="250" t="e">
        <f t="shared" si="22"/>
        <v>#REF!</v>
      </c>
      <c r="AB312" s="250" t="e">
        <f t="shared" si="23"/>
        <v>#REF!</v>
      </c>
      <c r="AC312" s="250" t="e">
        <f>(AB312*#REF!/100)+AB312</f>
        <v>#REF!</v>
      </c>
    </row>
    <row r="313" spans="1:29" ht="13.5" customHeight="1" thickBot="1">
      <c r="A313" s="174">
        <f>'[1]зона-МСК'!A314</f>
        <v>20000119818</v>
      </c>
      <c r="B313" s="174" t="str">
        <f>'[1]зона-МСК'!B314</f>
        <v>Шкаф для одежды 1-но ств. 1750х300х500</v>
      </c>
      <c r="C313" s="200">
        <f>'[1]расчет '!BG314</f>
        <v>3900.279777777778</v>
      </c>
      <c r="D313" s="201">
        <f>'[1]расчет '!BH314</f>
        <v>3900.279777777778</v>
      </c>
      <c r="E313" s="201">
        <f>'[1]расчет '!BJ314</f>
        <v>4285.800301333335</v>
      </c>
      <c r="F313" s="213">
        <f>'[1]расчет '!BK314</f>
        <v>4529.707635555556</v>
      </c>
      <c r="G313" s="214">
        <f>'[1]расчет '!BL314</f>
        <v>5087.210113777779</v>
      </c>
      <c r="H313" s="205">
        <f>'[1]расчет '!BM314</f>
        <v>5923.463831111112</v>
      </c>
      <c r="I313" s="215">
        <f>'[1]расчет '!CO314</f>
        <v>6968.780977777779</v>
      </c>
      <c r="J313" s="216"/>
      <c r="K313" s="217"/>
      <c r="L313" s="221">
        <f>'[1]расчет '!CR314</f>
        <v>0</v>
      </c>
      <c r="M313" s="181">
        <f>'[1]расчет '!CS314</f>
        <v>0</v>
      </c>
      <c r="N313" s="227"/>
      <c r="O313" s="228"/>
      <c r="P313" s="228"/>
      <c r="Q313" s="228"/>
      <c r="R313" s="228"/>
      <c r="S313" s="228"/>
      <c r="T313" s="228"/>
      <c r="U313" s="228"/>
      <c r="V313" s="228"/>
      <c r="W313" s="250" t="e">
        <f>#REF!*1.0753</f>
        <v>#REF!</v>
      </c>
      <c r="X313" s="250" t="e">
        <f t="shared" si="20"/>
        <v>#REF!</v>
      </c>
      <c r="Y313" s="250" t="e">
        <f>(X313*#REF!/100)+X313</f>
        <v>#REF!</v>
      </c>
      <c r="Z313" s="250" t="e">
        <f t="shared" si="21"/>
        <v>#REF!</v>
      </c>
      <c r="AA313" s="250" t="e">
        <f t="shared" si="22"/>
        <v>#REF!</v>
      </c>
      <c r="AB313" s="250" t="e">
        <f t="shared" si="23"/>
        <v>#REF!</v>
      </c>
      <c r="AC313" s="250" t="e">
        <f>(AB313*#REF!/100)+AB313</f>
        <v>#REF!</v>
      </c>
    </row>
    <row r="314" spans="1:29" ht="13.5" customHeight="1" thickBot="1">
      <c r="A314" s="174" t="e">
        <f>'[1]зона-МСК'!A315</f>
        <v>#REF!</v>
      </c>
      <c r="B314" s="174" t="str">
        <f>'[1]зона-МСК'!B315</f>
        <v>Шкаф для одежды 1-но ств. 1860х400х500</v>
      </c>
      <c r="C314" s="200">
        <f>'[1]расчет '!BG315</f>
        <v>864.1666666666665</v>
      </c>
      <c r="D314" s="201">
        <f>'[1]расчет '!BH315</f>
        <v>864.1666666666665</v>
      </c>
      <c r="E314" s="201">
        <f>'[1]расчет '!BJ315</f>
        <v>0</v>
      </c>
      <c r="F314" s="213">
        <f>'[1]расчет '!BK315</f>
        <v>0</v>
      </c>
      <c r="G314" s="214">
        <f>'[1]расчет '!BL315</f>
        <v>0</v>
      </c>
      <c r="H314" s="205">
        <f>'[1]расчет '!BM315</f>
        <v>0</v>
      </c>
      <c r="I314" s="215">
        <f>'[1]расчет '!CO315</f>
        <v>0</v>
      </c>
      <c r="J314" s="216"/>
      <c r="K314" s="217"/>
      <c r="L314" s="221">
        <f>'[1]расчет '!CR315</f>
        <v>0</v>
      </c>
      <c r="M314" s="181">
        <f>'[1]расчет '!CS315</f>
        <v>0</v>
      </c>
      <c r="N314" s="227"/>
      <c r="O314" s="228"/>
      <c r="P314" s="228"/>
      <c r="Q314" s="228"/>
      <c r="R314" s="228"/>
      <c r="S314" s="228"/>
      <c r="T314" s="228"/>
      <c r="U314" s="228"/>
      <c r="V314" s="228"/>
      <c r="W314" s="250" t="e">
        <f>#REF!*1.0753</f>
        <v>#REF!</v>
      </c>
      <c r="X314" s="250" t="e">
        <f t="shared" si="20"/>
        <v>#REF!</v>
      </c>
      <c r="Y314" s="250" t="e">
        <f>(X314*#REF!/100)+X314</f>
        <v>#REF!</v>
      </c>
      <c r="Z314" s="250" t="e">
        <f t="shared" si="21"/>
        <v>#REF!</v>
      </c>
      <c r="AA314" s="250" t="e">
        <f t="shared" si="22"/>
        <v>#REF!</v>
      </c>
      <c r="AB314" s="250" t="e">
        <f t="shared" si="23"/>
        <v>#REF!</v>
      </c>
      <c r="AC314" s="250" t="e">
        <f>(AB314*#REF!/100)+AB314</f>
        <v>#REF!</v>
      </c>
    </row>
    <row r="315" spans="1:29" s="219" customFormat="1" ht="13.5" customHeight="1" thickBot="1">
      <c r="A315" s="174" t="e">
        <f>'[1]зона-МСК'!A316</f>
        <v>#REF!</v>
      </c>
      <c r="B315" s="174" t="str">
        <f>'[1]зона-МСК'!B316</f>
        <v>Шкаф для одежды 1-но ств. на 2 отделения 1860х400х500</v>
      </c>
      <c r="C315" s="200">
        <f>'[1]расчет '!BG316</f>
        <v>864.1666666666665</v>
      </c>
      <c r="D315" s="201">
        <f>'[1]расчет '!BH316</f>
        <v>864.1666666666665</v>
      </c>
      <c r="E315" s="201">
        <f>'[1]расчет '!BJ316</f>
        <v>0</v>
      </c>
      <c r="F315" s="213">
        <f>'[1]расчет '!BK316</f>
        <v>0</v>
      </c>
      <c r="G315" s="214">
        <f>'[1]расчет '!BL316</f>
        <v>0</v>
      </c>
      <c r="H315" s="205">
        <f>'[1]расчет '!BM316</f>
        <v>0</v>
      </c>
      <c r="I315" s="215">
        <f>'[1]расчет '!CO316</f>
        <v>0</v>
      </c>
      <c r="J315" s="216"/>
      <c r="K315" s="217"/>
      <c r="L315" s="221">
        <f>'[1]расчет '!CR316</f>
        <v>0</v>
      </c>
      <c r="M315" s="181">
        <f>'[1]расчет '!CS316</f>
        <v>0</v>
      </c>
      <c r="N315" s="227"/>
      <c r="O315" s="228"/>
      <c r="P315" s="228"/>
      <c r="Q315" s="228"/>
      <c r="R315" s="228"/>
      <c r="S315" s="228"/>
      <c r="T315" s="228"/>
      <c r="U315" s="228"/>
      <c r="V315" s="228"/>
      <c r="W315" s="250" t="e">
        <f>#REF!*1.0753</f>
        <v>#REF!</v>
      </c>
      <c r="X315" s="250" t="e">
        <f t="shared" si="20"/>
        <v>#REF!</v>
      </c>
      <c r="Y315" s="250" t="e">
        <f>(X315*#REF!/100)+X315</f>
        <v>#REF!</v>
      </c>
      <c r="Z315" s="250" t="e">
        <f t="shared" si="21"/>
        <v>#REF!</v>
      </c>
      <c r="AA315" s="250" t="e">
        <f t="shared" si="22"/>
        <v>#REF!</v>
      </c>
      <c r="AB315" s="250" t="e">
        <f t="shared" si="23"/>
        <v>#REF!</v>
      </c>
      <c r="AC315" s="250" t="e">
        <f>(AB315*#REF!/100)+AB315</f>
        <v>#REF!</v>
      </c>
    </row>
    <row r="316" spans="1:29" ht="13.5" customHeight="1" thickBot="1">
      <c r="A316" s="174">
        <f>'[1]зона-МСК'!A317</f>
        <v>20000120265</v>
      </c>
      <c r="B316" s="174" t="str">
        <f>'[1]зона-МСК'!B317</f>
        <v>Шкаф для одежды 2-х ств. 1750х600х500</v>
      </c>
      <c r="C316" s="200">
        <f>'[1]расчет '!BG317</f>
        <v>5312.063666666667</v>
      </c>
      <c r="D316" s="201">
        <f>'[1]расчет '!BH317</f>
        <v>5312.063666666667</v>
      </c>
      <c r="E316" s="201">
        <f>'[1]расчет '!BJ317</f>
        <v>5898.958148</v>
      </c>
      <c r="F316" s="213">
        <f>'[1]расчет '!BK317</f>
        <v>6234.671213333333</v>
      </c>
      <c r="G316" s="214">
        <f>'[1]расчет '!BL317</f>
        <v>7002.015362666667</v>
      </c>
      <c r="H316" s="205">
        <f>'[1]расчет '!BM317</f>
        <v>8153.031586666666</v>
      </c>
      <c r="I316" s="215">
        <f>'[1]расчет '!CO317</f>
        <v>9591.801866666667</v>
      </c>
      <c r="J316" s="216"/>
      <c r="K316" s="217"/>
      <c r="L316" s="221">
        <f>'[1]расчет '!CR317</f>
        <v>0</v>
      </c>
      <c r="M316" s="181">
        <f>'[1]расчет '!CS317</f>
        <v>0</v>
      </c>
      <c r="N316" s="227"/>
      <c r="O316" s="228"/>
      <c r="P316" s="228"/>
      <c r="Q316" s="228"/>
      <c r="R316" s="228"/>
      <c r="S316" s="228"/>
      <c r="T316" s="228"/>
      <c r="U316" s="228"/>
      <c r="V316" s="228"/>
      <c r="W316" s="250" t="e">
        <f>#REF!*1.0753</f>
        <v>#REF!</v>
      </c>
      <c r="X316" s="250" t="e">
        <f t="shared" si="20"/>
        <v>#REF!</v>
      </c>
      <c r="Y316" s="250" t="e">
        <f>(X316*#REF!/100)+X316</f>
        <v>#REF!</v>
      </c>
      <c r="Z316" s="250" t="e">
        <f t="shared" si="21"/>
        <v>#REF!</v>
      </c>
      <c r="AA316" s="250" t="e">
        <f t="shared" si="22"/>
        <v>#REF!</v>
      </c>
      <c r="AB316" s="250" t="e">
        <f t="shared" si="23"/>
        <v>#REF!</v>
      </c>
      <c r="AC316" s="250" t="e">
        <f>(AB316*#REF!/100)+AB316</f>
        <v>#REF!</v>
      </c>
    </row>
    <row r="317" spans="1:29" ht="13.5" customHeight="1" thickBot="1">
      <c r="A317" s="174">
        <f>'[1]зона-МСК'!A318</f>
        <v>20000117613</v>
      </c>
      <c r="B317" s="174" t="str">
        <f>'[1]зона-МСК'!B318</f>
        <v>Шкаф для одежды 2-х ств. с доп.ящиком 2100х600х500</v>
      </c>
      <c r="C317" s="200">
        <f>'[1]расчет '!BG318</f>
        <v>1080.2083333333333</v>
      </c>
      <c r="D317" s="201">
        <f>'[1]расчет '!BH318</f>
        <v>1080.2083333333333</v>
      </c>
      <c r="E317" s="201">
        <f>'[1]расчет '!BJ318</f>
        <v>0</v>
      </c>
      <c r="F317" s="213">
        <f>'[1]расчет '!BK318</f>
        <v>0</v>
      </c>
      <c r="G317" s="214">
        <f>'[1]расчет '!BL318</f>
        <v>0</v>
      </c>
      <c r="H317" s="205">
        <f>'[1]расчет '!BM318</f>
        <v>0</v>
      </c>
      <c r="I317" s="215">
        <f>'[1]расчет '!CO318</f>
        <v>0</v>
      </c>
      <c r="J317" s="216"/>
      <c r="K317" s="217"/>
      <c r="L317" s="221">
        <f>'[1]расчет '!CR318</f>
        <v>0</v>
      </c>
      <c r="M317" s="181">
        <f>'[1]расчет '!CS318</f>
        <v>0</v>
      </c>
      <c r="N317" s="227"/>
      <c r="O317" s="228"/>
      <c r="P317" s="228"/>
      <c r="Q317" s="228"/>
      <c r="R317" s="228"/>
      <c r="S317" s="228"/>
      <c r="T317" s="228"/>
      <c r="U317" s="228"/>
      <c r="V317" s="228"/>
      <c r="W317" s="250" t="e">
        <f>#REF!*1.0753</f>
        <v>#REF!</v>
      </c>
      <c r="X317" s="250" t="e">
        <f t="shared" si="20"/>
        <v>#REF!</v>
      </c>
      <c r="Y317" s="250" t="e">
        <f>(X317*#REF!/100)+X317</f>
        <v>#REF!</v>
      </c>
      <c r="Z317" s="250" t="e">
        <f t="shared" si="21"/>
        <v>#REF!</v>
      </c>
      <c r="AA317" s="250" t="e">
        <f t="shared" si="22"/>
        <v>#REF!</v>
      </c>
      <c r="AB317" s="250" t="e">
        <f t="shared" si="23"/>
        <v>#REF!</v>
      </c>
      <c r="AC317" s="250" t="e">
        <f>(AB317*#REF!/100)+AB317</f>
        <v>#REF!</v>
      </c>
    </row>
    <row r="318" spans="1:29" ht="15" thickBot="1">
      <c r="A318" s="174">
        <f>'[1]зона-МСК'!A319</f>
        <v>20000118149</v>
      </c>
      <c r="B318" s="174" t="str">
        <f>'[1]зона-МСК'!B319</f>
        <v>Шкаф для одежды 2-х ств.с наклонной крышей 2000х600x500</v>
      </c>
      <c r="C318" s="200">
        <f>'[1]расчет '!BG319</f>
        <v>7710.095666666667</v>
      </c>
      <c r="D318" s="201">
        <f>'[1]расчет '!BH319</f>
        <v>7710.095666666666</v>
      </c>
      <c r="E318" s="201">
        <f>'[1]расчет '!BJ319</f>
        <v>8258.621636000002</v>
      </c>
      <c r="F318" s="213">
        <f>'[1]расчет '!BK319</f>
        <v>8728.624493333336</v>
      </c>
      <c r="G318" s="214">
        <f>'[1]расчет '!BL319</f>
        <v>9802.916738666669</v>
      </c>
      <c r="H318" s="205">
        <f>'[1]расчет '!BM319</f>
        <v>11414.35510666667</v>
      </c>
      <c r="I318" s="215">
        <f>'[1]расчет '!CO319</f>
        <v>13428.65306666667</v>
      </c>
      <c r="J318" s="216"/>
      <c r="K318" s="217"/>
      <c r="L318" s="221">
        <f>'[1]расчет '!CR319</f>
        <v>0</v>
      </c>
      <c r="M318" s="181">
        <f>'[1]расчет '!CS319</f>
        <v>0</v>
      </c>
      <c r="N318" s="227"/>
      <c r="O318" s="228"/>
      <c r="P318" s="228"/>
      <c r="Q318" s="228"/>
      <c r="R318" s="228"/>
      <c r="S318" s="228"/>
      <c r="T318" s="228"/>
      <c r="U318" s="228"/>
      <c r="V318" s="228"/>
      <c r="W318" s="250" t="e">
        <f>#REF!*1.0753</f>
        <v>#REF!</v>
      </c>
      <c r="X318" s="250" t="e">
        <f t="shared" si="20"/>
        <v>#REF!</v>
      </c>
      <c r="Y318" s="250" t="e">
        <f>(X318*#REF!/100)+X318</f>
        <v>#REF!</v>
      </c>
      <c r="Z318" s="250" t="e">
        <f t="shared" si="21"/>
        <v>#REF!</v>
      </c>
      <c r="AA318" s="250" t="e">
        <f t="shared" si="22"/>
        <v>#REF!</v>
      </c>
      <c r="AB318" s="250" t="e">
        <f t="shared" si="23"/>
        <v>#REF!</v>
      </c>
      <c r="AC318" s="250" t="e">
        <f>(AB318*#REF!/100)+AB318</f>
        <v>#REF!</v>
      </c>
    </row>
    <row r="319" spans="1:29" ht="15" thickBot="1">
      <c r="A319" s="174">
        <f>'[1]зона-МСК'!A320</f>
        <v>20000121119</v>
      </c>
      <c r="B319" s="174" t="str">
        <f>'[1]зона-МСК'!B320</f>
        <v>Шкаф для одежды 2-х ств.с наклонной крышей 2000х800x500</v>
      </c>
      <c r="C319" s="200">
        <f>'[1]расчет '!BG320</f>
        <v>9461.147333333332</v>
      </c>
      <c r="D319" s="201">
        <f>'[1]расчет '!BH320</f>
        <v>9461.147333333332</v>
      </c>
      <c r="E319" s="201">
        <f>'[1]расчет '!BJ320</f>
        <v>10653.543976</v>
      </c>
      <c r="F319" s="213">
        <f>'[1]расчет '!BK320</f>
        <v>11259.843226666668</v>
      </c>
      <c r="G319" s="214">
        <f>'[1]расчет '!BL320</f>
        <v>12645.670085333333</v>
      </c>
      <c r="H319" s="205">
        <f>'[1]расчет '!BM320</f>
        <v>14724.410373333332</v>
      </c>
      <c r="I319" s="215">
        <f>'[1]расчет '!CO320</f>
        <v>17322.835733333333</v>
      </c>
      <c r="J319" s="216"/>
      <c r="K319" s="217"/>
      <c r="L319" s="221">
        <f>'[1]расчет '!CR320</f>
        <v>0</v>
      </c>
      <c r="M319" s="181">
        <f>'[1]расчет '!CS320</f>
        <v>0</v>
      </c>
      <c r="N319" s="227"/>
      <c r="O319" s="228"/>
      <c r="P319" s="228"/>
      <c r="Q319" s="228"/>
      <c r="R319" s="228"/>
      <c r="S319" s="228"/>
      <c r="T319" s="228"/>
      <c r="U319" s="228"/>
      <c r="V319" s="228"/>
      <c r="W319" s="250" t="e">
        <f>#REF!*1.0753</f>
        <v>#REF!</v>
      </c>
      <c r="X319" s="250" t="e">
        <f t="shared" si="20"/>
        <v>#REF!</v>
      </c>
      <c r="Y319" s="250" t="e">
        <f>(X319*#REF!/100)+X319</f>
        <v>#REF!</v>
      </c>
      <c r="Z319" s="250" t="e">
        <f t="shared" si="21"/>
        <v>#REF!</v>
      </c>
      <c r="AA319" s="250" t="e">
        <f t="shared" si="22"/>
        <v>#REF!</v>
      </c>
      <c r="AB319" s="250" t="e">
        <f t="shared" si="23"/>
        <v>#REF!</v>
      </c>
      <c r="AC319" s="250" t="e">
        <f>(AB319*#REF!/100)+AB319</f>
        <v>#REF!</v>
      </c>
    </row>
    <row r="320" spans="1:29" ht="15" thickBot="1">
      <c r="A320" s="174" t="e">
        <f>'[1]зона-МСК'!A321</f>
        <v>#REF!</v>
      </c>
      <c r="B320" s="174" t="str">
        <f>'[1]зона-МСК'!B321</f>
        <v>Шкаф для одежды 2-х ств.с полкой под обувь 1860х800x500</v>
      </c>
      <c r="C320" s="200">
        <f>'[1]расчет '!BG321</f>
        <v>2160.4166666666665</v>
      </c>
      <c r="D320" s="201">
        <f>'[1]расчет '!BH321</f>
        <v>2160.4166666666665</v>
      </c>
      <c r="E320" s="201">
        <f>'[1]расчет '!BJ321</f>
        <v>0</v>
      </c>
      <c r="F320" s="213">
        <f>'[1]расчет '!BK321</f>
        <v>0</v>
      </c>
      <c r="G320" s="214">
        <f>'[1]расчет '!BL321</f>
        <v>0</v>
      </c>
      <c r="H320" s="205">
        <f>'[1]расчет '!BM321</f>
        <v>0</v>
      </c>
      <c r="I320" s="215">
        <f>'[1]расчет '!CO321</f>
        <v>0</v>
      </c>
      <c r="J320" s="216"/>
      <c r="K320" s="217"/>
      <c r="L320" s="221">
        <f>'[1]расчет '!CR321</f>
        <v>0</v>
      </c>
      <c r="M320" s="181">
        <f>'[1]расчет '!CS321</f>
        <v>0</v>
      </c>
      <c r="N320" s="227"/>
      <c r="O320" s="228"/>
      <c r="P320" s="228"/>
      <c r="Q320" s="228"/>
      <c r="R320" s="228"/>
      <c r="S320" s="228"/>
      <c r="T320" s="228"/>
      <c r="U320" s="228"/>
      <c r="V320" s="228"/>
      <c r="W320" s="250" t="e">
        <f>#REF!*1.0753</f>
        <v>#REF!</v>
      </c>
      <c r="X320" s="250" t="e">
        <f t="shared" si="20"/>
        <v>#REF!</v>
      </c>
      <c r="Y320" s="250" t="e">
        <f>(X320*#REF!/100)+X320</f>
        <v>#REF!</v>
      </c>
      <c r="Z320" s="250" t="e">
        <f t="shared" si="21"/>
        <v>#REF!</v>
      </c>
      <c r="AA320" s="250" t="e">
        <f t="shared" si="22"/>
        <v>#REF!</v>
      </c>
      <c r="AB320" s="250" t="e">
        <f t="shared" si="23"/>
        <v>#REF!</v>
      </c>
      <c r="AC320" s="250" t="e">
        <f>(AB320*#REF!/100)+AB320</f>
        <v>#REF!</v>
      </c>
    </row>
    <row r="321" spans="1:29" ht="15" thickBot="1">
      <c r="A321" s="174">
        <f>'[1]зона-МСК'!A322</f>
        <v>20000119332</v>
      </c>
      <c r="B321" s="174" t="str">
        <f>'[1]зона-МСК'!B322</f>
        <v>Шкаф для одежды 4-х ств. 1750х1200х500мм</v>
      </c>
      <c r="C321" s="200">
        <f>'[1]расчет '!BG322</f>
        <v>12170.399333333333</v>
      </c>
      <c r="D321" s="201">
        <f>'[1]расчет '!BH322</f>
        <v>12170.399333333333</v>
      </c>
      <c r="E321" s="201">
        <f>'[1]расчет '!BJ322</f>
        <v>13319.447944000001</v>
      </c>
      <c r="F321" s="213">
        <f>'[1]расчет '!BK322</f>
        <v>14077.465306666669</v>
      </c>
      <c r="G321" s="214">
        <f>'[1]расчет '!BL322</f>
        <v>15810.076421333335</v>
      </c>
      <c r="H321" s="205">
        <f>'[1]расчет '!BM322</f>
        <v>18408.993093333334</v>
      </c>
      <c r="I321" s="215">
        <f>'[1]расчет '!CO322</f>
        <v>21657.638933333335</v>
      </c>
      <c r="J321" s="216"/>
      <c r="K321" s="217"/>
      <c r="L321" s="221">
        <f>'[1]расчет '!CR322</f>
        <v>0</v>
      </c>
      <c r="M321" s="181">
        <f>'[1]расчет '!CS322</f>
        <v>0</v>
      </c>
      <c r="N321" s="227"/>
      <c r="O321" s="228"/>
      <c r="P321" s="228"/>
      <c r="Q321" s="228"/>
      <c r="R321" s="228"/>
      <c r="S321" s="228"/>
      <c r="T321" s="228"/>
      <c r="U321" s="228"/>
      <c r="V321" s="228"/>
      <c r="W321" s="250" t="e">
        <f>#REF!*1.0753</f>
        <v>#REF!</v>
      </c>
      <c r="X321" s="250" t="e">
        <f t="shared" si="20"/>
        <v>#REF!</v>
      </c>
      <c r="Y321" s="250" t="e">
        <f>(X321*#REF!/100)+X321</f>
        <v>#REF!</v>
      </c>
      <c r="Z321" s="250" t="e">
        <f t="shared" si="21"/>
        <v>#REF!</v>
      </c>
      <c r="AA321" s="250" t="e">
        <f t="shared" si="22"/>
        <v>#REF!</v>
      </c>
      <c r="AB321" s="250" t="e">
        <f t="shared" si="23"/>
        <v>#REF!</v>
      </c>
      <c r="AC321" s="250" t="e">
        <f>(AB321*#REF!/100)+AB321</f>
        <v>#REF!</v>
      </c>
    </row>
    <row r="322" spans="1:29" s="210" customFormat="1" ht="15" thickBot="1">
      <c r="A322" s="199" t="str">
        <f>'[1]зона-МСК'!A323</f>
        <v>Шкафы материальные</v>
      </c>
      <c r="B322" s="199"/>
      <c r="C322" s="200" t="e">
        <f>'[1]расчет '!BG323</f>
        <v>#DIV/0!</v>
      </c>
      <c r="D322" s="201" t="e">
        <f>'[1]расчет '!BH323</f>
        <v>#DIV/0!</v>
      </c>
      <c r="E322" s="201">
        <f>'[1]расчет '!BJ323</f>
        <v>0</v>
      </c>
      <c r="F322" s="213">
        <f>'[1]расчет '!BK323</f>
        <v>0</v>
      </c>
      <c r="G322" s="214">
        <f>'[1]расчет '!BL323</f>
        <v>0</v>
      </c>
      <c r="H322" s="205">
        <f>'[1]расчет '!BM323</f>
        <v>0</v>
      </c>
      <c r="I322" s="215" t="e">
        <f>'[1]расчет '!CO323</f>
        <v>#REF!</v>
      </c>
      <c r="J322" s="216"/>
      <c r="K322" s="217"/>
      <c r="L322" s="221">
        <f>'[1]расчет '!CR323</f>
        <v>0</v>
      </c>
      <c r="M322" s="181">
        <f>'[1]расчет '!CS323</f>
        <v>0</v>
      </c>
      <c r="N322" s="219"/>
      <c r="O322" s="219"/>
      <c r="P322" s="219"/>
      <c r="Q322" s="219"/>
      <c r="R322" s="219"/>
      <c r="S322" s="219"/>
      <c r="T322" s="219"/>
      <c r="U322" s="219"/>
      <c r="V322" s="219"/>
      <c r="W322" s="251" t="e">
        <f>#REF!*1.0753</f>
        <v>#REF!</v>
      </c>
      <c r="X322" s="251" t="e">
        <f t="shared" si="20"/>
        <v>#REF!</v>
      </c>
      <c r="Y322" s="251" t="e">
        <f>(X322*#REF!/100)+X322</f>
        <v>#REF!</v>
      </c>
      <c r="Z322" s="251" t="e">
        <f t="shared" si="21"/>
        <v>#REF!</v>
      </c>
      <c r="AA322" s="251" t="e">
        <f t="shared" si="22"/>
        <v>#REF!</v>
      </c>
      <c r="AB322" s="251" t="e">
        <f t="shared" si="23"/>
        <v>#REF!</v>
      </c>
      <c r="AC322" s="251" t="e">
        <f>(AB322*#REF!/100)+AB322</f>
        <v>#REF!</v>
      </c>
    </row>
    <row r="323" spans="1:29" ht="15" thickBot="1">
      <c r="A323" s="174" t="str">
        <f>'[1]зона-МСК'!A324</f>
        <v>00-00000686</v>
      </c>
      <c r="B323" s="174" t="str">
        <f>'[1]зона-МСК'!B324</f>
        <v>ШМ-01 Шкаф материальный</v>
      </c>
      <c r="C323" s="200">
        <f>'[1]расчет '!BG324</f>
        <v>8236.439666666667</v>
      </c>
      <c r="D323" s="201">
        <f>'[1]расчет '!BH324</f>
        <v>8236.439666666667</v>
      </c>
      <c r="E323" s="201">
        <f>'[1]расчет '!BJ324</f>
        <v>8776.544132</v>
      </c>
      <c r="F323" s="213">
        <f>'[1]расчет '!BK324</f>
        <v>9276.022253333334</v>
      </c>
      <c r="G323" s="214">
        <f>'[1]расчет '!BL324</f>
        <v>10417.686530666668</v>
      </c>
      <c r="H323" s="205">
        <f>'[1]расчет '!BM324</f>
        <v>12130.182946666668</v>
      </c>
      <c r="I323" s="215">
        <f>'[1]расчет '!CO324</f>
        <v>14270.803466666668</v>
      </c>
      <c r="J323" s="216"/>
      <c r="K323" s="217"/>
      <c r="L323" s="221">
        <f>'[1]расчет '!CR324</f>
        <v>0</v>
      </c>
      <c r="M323" s="181">
        <f>'[1]расчет '!CS324</f>
        <v>0</v>
      </c>
      <c r="N323" s="227"/>
      <c r="O323" s="228"/>
      <c r="P323" s="228"/>
      <c r="Q323" s="228"/>
      <c r="R323" s="228"/>
      <c r="S323" s="228"/>
      <c r="T323" s="228"/>
      <c r="U323" s="228"/>
      <c r="V323" s="228"/>
      <c r="W323" s="250" t="e">
        <f>#REF!*1.0753</f>
        <v>#REF!</v>
      </c>
      <c r="X323" s="250" t="e">
        <f t="shared" si="20"/>
        <v>#REF!</v>
      </c>
      <c r="Y323" s="250" t="e">
        <f>(X323*#REF!/100)+X323</f>
        <v>#REF!</v>
      </c>
      <c r="Z323" s="250" t="e">
        <f t="shared" si="21"/>
        <v>#REF!</v>
      </c>
      <c r="AA323" s="250" t="e">
        <f t="shared" si="22"/>
        <v>#REF!</v>
      </c>
      <c r="AB323" s="250" t="e">
        <f t="shared" si="23"/>
        <v>#REF!</v>
      </c>
      <c r="AC323" s="250" t="e">
        <f>(AB323*#REF!/100)+AB323</f>
        <v>#REF!</v>
      </c>
    </row>
    <row r="324" spans="1:29" ht="15" thickBot="1">
      <c r="A324" s="174">
        <f>'[1]зона-МСК'!A325</f>
        <v>20000121315</v>
      </c>
      <c r="B324" s="174" t="str">
        <f>'[1]зона-МСК'!B325</f>
        <v>ШМ-02 Шкаф материальный</v>
      </c>
      <c r="C324" s="200">
        <f>'[1]расчет '!BG325</f>
        <v>10337.275555555554</v>
      </c>
      <c r="D324" s="201">
        <f>'[1]расчет '!BH325</f>
        <v>10337.275555555554</v>
      </c>
      <c r="E324" s="201">
        <f>'[1]расчет '!BJ325</f>
        <v>11067.729146666665</v>
      </c>
      <c r="F324" s="213">
        <f>'[1]расчет '!BK325</f>
        <v>11697.599911111109</v>
      </c>
      <c r="G324" s="214">
        <f>'[1]расчет '!BL325</f>
        <v>13137.304515555552</v>
      </c>
      <c r="H324" s="205">
        <f>'[1]расчет '!BM325</f>
        <v>15296.861422222219</v>
      </c>
      <c r="I324" s="215">
        <f>'[1]расчет '!CO325</f>
        <v>17996.30755555555</v>
      </c>
      <c r="J324" s="216"/>
      <c r="K324" s="217"/>
      <c r="L324" s="221">
        <f>'[1]расчет '!CR325</f>
        <v>0</v>
      </c>
      <c r="M324" s="181">
        <f>'[1]расчет '!CS325</f>
        <v>0</v>
      </c>
      <c r="N324" s="227"/>
      <c r="O324" s="228"/>
      <c r="P324" s="228"/>
      <c r="Q324" s="228"/>
      <c r="R324" s="228"/>
      <c r="S324" s="228"/>
      <c r="T324" s="228"/>
      <c r="U324" s="228"/>
      <c r="V324" s="228"/>
      <c r="W324" s="250" t="e">
        <f>#REF!*1.0753</f>
        <v>#REF!</v>
      </c>
      <c r="X324" s="250" t="e">
        <f t="shared" si="20"/>
        <v>#REF!</v>
      </c>
      <c r="Y324" s="250" t="e">
        <f>(X324*#REF!/100)+X324</f>
        <v>#REF!</v>
      </c>
      <c r="Z324" s="250" t="e">
        <f t="shared" si="21"/>
        <v>#REF!</v>
      </c>
      <c r="AA324" s="250" t="e">
        <f t="shared" si="22"/>
        <v>#REF!</v>
      </c>
      <c r="AB324" s="250" t="e">
        <f t="shared" si="23"/>
        <v>#REF!</v>
      </c>
      <c r="AC324" s="250" t="e">
        <f>(AB324*#REF!/100)+AB324</f>
        <v>#REF!</v>
      </c>
    </row>
    <row r="325" spans="1:29" s="210" customFormat="1" ht="15" thickBot="1">
      <c r="A325" s="199" t="str">
        <f>'[1]зона-МСК'!A326</f>
        <v>ШКАФЫ КОМПЬЮТЕРНЫЕ</v>
      </c>
      <c r="B325" s="199"/>
      <c r="C325" s="200" t="e">
        <f>'[1]расчет '!BG326</f>
        <v>#DIV/0!</v>
      </c>
      <c r="D325" s="201" t="e">
        <f>'[1]расчет '!BH326</f>
        <v>#DIV/0!</v>
      </c>
      <c r="E325" s="201">
        <f>'[1]расчет '!BJ326</f>
        <v>0</v>
      </c>
      <c r="F325" s="213">
        <f>'[1]расчет '!BK326</f>
        <v>0</v>
      </c>
      <c r="G325" s="214">
        <f>'[1]расчет '!BL326</f>
        <v>0</v>
      </c>
      <c r="H325" s="205">
        <f>'[1]расчет '!BM326</f>
        <v>0</v>
      </c>
      <c r="I325" s="215" t="e">
        <f>'[1]расчет '!CO326</f>
        <v>#REF!</v>
      </c>
      <c r="J325" s="216"/>
      <c r="K325" s="217"/>
      <c r="L325" s="221">
        <f>'[1]расчет '!CR326</f>
        <v>0</v>
      </c>
      <c r="M325" s="181">
        <f>'[1]расчет '!CS326</f>
        <v>0</v>
      </c>
      <c r="N325" s="219"/>
      <c r="O325" s="219"/>
      <c r="P325" s="219"/>
      <c r="Q325" s="219"/>
      <c r="R325" s="219"/>
      <c r="S325" s="219"/>
      <c r="T325" s="219"/>
      <c r="U325" s="219"/>
      <c r="V325" s="219"/>
      <c r="W325" s="251" t="e">
        <f>#REF!*1.0753</f>
        <v>#REF!</v>
      </c>
      <c r="X325" s="251" t="e">
        <f t="shared" si="20"/>
        <v>#REF!</v>
      </c>
      <c r="Y325" s="251" t="e">
        <f>(X325*#REF!/100)+X325</f>
        <v>#REF!</v>
      </c>
      <c r="Z325" s="251" t="e">
        <f t="shared" si="21"/>
        <v>#REF!</v>
      </c>
      <c r="AA325" s="251" t="e">
        <f t="shared" si="22"/>
        <v>#REF!</v>
      </c>
      <c r="AB325" s="251" t="e">
        <f t="shared" si="23"/>
        <v>#REF!</v>
      </c>
      <c r="AC325" s="251" t="e">
        <f>(AB325*#REF!/100)+AB325</f>
        <v>#REF!</v>
      </c>
    </row>
    <row r="326" spans="1:29" ht="15" thickBot="1">
      <c r="A326" s="174">
        <f>'[1]зона-МСК'!A327</f>
        <v>20000120366</v>
      </c>
      <c r="B326" s="174" t="str">
        <f>'[1]зона-МСК'!B327</f>
        <v>Тележка для хранения и зарядки ноутбуков (для 30 ноутбуков)</v>
      </c>
      <c r="C326" s="200">
        <f>'[1]расчет '!BG327</f>
        <v>25402.163333333334</v>
      </c>
      <c r="D326" s="201">
        <f>'[1]расчет '!BH327</f>
        <v>25402.163333333334</v>
      </c>
      <c r="E326" s="201">
        <f>'[1]расчет '!BJ327</f>
        <v>26339.503720000004</v>
      </c>
      <c r="F326" s="213">
        <f>'[1]расчет '!BK327</f>
        <v>27838.499866666672</v>
      </c>
      <c r="G326" s="214">
        <f>'[1]расчет '!BL327</f>
        <v>31264.77677333334</v>
      </c>
      <c r="H326" s="205">
        <f>'[1]расчет '!BM327</f>
        <v>36404.19213333334</v>
      </c>
      <c r="I326" s="215">
        <f>'[1]расчет '!CO327</f>
        <v>42828.46133333334</v>
      </c>
      <c r="J326" s="216"/>
      <c r="K326" s="217"/>
      <c r="L326" s="221">
        <f>'[1]расчет '!CR327</f>
        <v>0</v>
      </c>
      <c r="M326" s="181">
        <f>'[1]расчет '!CS327</f>
        <v>0</v>
      </c>
      <c r="N326" s="227"/>
      <c r="O326" s="228"/>
      <c r="P326" s="228"/>
      <c r="Q326" s="228"/>
      <c r="R326" s="228"/>
      <c r="S326" s="228"/>
      <c r="T326" s="228"/>
      <c r="U326" s="228"/>
      <c r="V326" s="228"/>
      <c r="W326" s="250" t="e">
        <f>#REF!*1.0753</f>
        <v>#REF!</v>
      </c>
      <c r="X326" s="250" t="e">
        <f t="shared" si="20"/>
        <v>#REF!</v>
      </c>
      <c r="Y326" s="250" t="e">
        <f>(X326*#REF!/100)+X326</f>
        <v>#REF!</v>
      </c>
      <c r="Z326" s="250" t="e">
        <f t="shared" si="21"/>
        <v>#REF!</v>
      </c>
      <c r="AA326" s="250" t="e">
        <f t="shared" si="22"/>
        <v>#REF!</v>
      </c>
      <c r="AB326" s="250" t="e">
        <f t="shared" si="23"/>
        <v>#REF!</v>
      </c>
      <c r="AC326" s="250" t="e">
        <f>(AB326*#REF!/100)+AB326</f>
        <v>#REF!</v>
      </c>
    </row>
    <row r="327" spans="1:29" ht="15" thickBot="1">
      <c r="A327" s="174" t="str">
        <f>'[1]зона-МСК'!A328</f>
        <v>121648</v>
      </c>
      <c r="B327" s="174" t="str">
        <f>'[1]зона-МСК'!B328</f>
        <v>Шкаф компьютерный под ЖК монитор</v>
      </c>
      <c r="C327" s="200">
        <f>'[1]расчет '!BG328</f>
        <v>22984.991666666665</v>
      </c>
      <c r="D327" s="201">
        <f>'[1]расчет '!BH328</f>
        <v>22984.991666666665</v>
      </c>
      <c r="E327" s="201">
        <f>'[1]расчет '!BJ328</f>
        <v>23289.1193</v>
      </c>
      <c r="F327" s="213">
        <f>'[1]расчет '!BK328</f>
        <v>24614.516333333333</v>
      </c>
      <c r="G327" s="214">
        <f>'[1]расчет '!BL328</f>
        <v>27643.995266666665</v>
      </c>
      <c r="H327" s="205">
        <f>'[1]расчет '!BM328</f>
        <v>32188.213666666663</v>
      </c>
      <c r="I327" s="215">
        <f>'[1]расчет '!CO328</f>
        <v>37868.486666666664</v>
      </c>
      <c r="J327" s="216"/>
      <c r="K327" s="217"/>
      <c r="L327" s="221">
        <f>'[1]расчет '!CR328</f>
        <v>0</v>
      </c>
      <c r="M327" s="181">
        <f>'[1]расчет '!CS328</f>
        <v>0</v>
      </c>
      <c r="N327" s="227"/>
      <c r="O327" s="228"/>
      <c r="P327" s="228"/>
      <c r="Q327" s="228"/>
      <c r="R327" s="228"/>
      <c r="S327" s="228"/>
      <c r="T327" s="228"/>
      <c r="U327" s="228"/>
      <c r="V327" s="228"/>
      <c r="W327" s="250" t="e">
        <f>#REF!*1.0753</f>
        <v>#REF!</v>
      </c>
      <c r="X327" s="250" t="e">
        <f t="shared" si="20"/>
        <v>#REF!</v>
      </c>
      <c r="Y327" s="250" t="e">
        <f>(X327*#REF!/100)+X327</f>
        <v>#REF!</v>
      </c>
      <c r="Z327" s="250" t="e">
        <f t="shared" si="21"/>
        <v>#REF!</v>
      </c>
      <c r="AA327" s="250" t="e">
        <f t="shared" si="22"/>
        <v>#REF!</v>
      </c>
      <c r="AB327" s="250" t="e">
        <f t="shared" si="23"/>
        <v>#REF!</v>
      </c>
      <c r="AC327" s="250" t="e">
        <f>(AB327*#REF!/100)+AB327</f>
        <v>#REF!</v>
      </c>
    </row>
    <row r="328" spans="1:29" s="210" customFormat="1" ht="15" thickBot="1">
      <c r="A328" s="199" t="str">
        <f>'[1]зона-МСК'!A329</f>
        <v>Шкафы оружейные</v>
      </c>
      <c r="B328" s="199"/>
      <c r="C328" s="200" t="e">
        <f>'[1]расчет '!BG329</f>
        <v>#DIV/0!</v>
      </c>
      <c r="D328" s="201" t="e">
        <f>'[1]расчет '!BH329</f>
        <v>#DIV/0!</v>
      </c>
      <c r="E328" s="201">
        <f>'[1]расчет '!BJ329</f>
        <v>0</v>
      </c>
      <c r="F328" s="213">
        <f>'[1]расчет '!BK329</f>
        <v>0</v>
      </c>
      <c r="G328" s="214">
        <f>'[1]расчет '!BL329</f>
        <v>0</v>
      </c>
      <c r="H328" s="205">
        <f>'[1]расчет '!BM329</f>
        <v>0</v>
      </c>
      <c r="I328" s="215" t="e">
        <f>'[1]расчет '!CO329</f>
        <v>#REF!</v>
      </c>
      <c r="J328" s="216"/>
      <c r="K328" s="217"/>
      <c r="L328" s="221">
        <f>'[1]расчет '!CR329</f>
        <v>0</v>
      </c>
      <c r="M328" s="181">
        <f>'[1]расчет '!CS329</f>
        <v>0</v>
      </c>
      <c r="N328" s="219"/>
      <c r="O328" s="219"/>
      <c r="P328" s="219"/>
      <c r="Q328" s="219"/>
      <c r="R328" s="219"/>
      <c r="S328" s="219"/>
      <c r="T328" s="219"/>
      <c r="U328" s="219"/>
      <c r="V328" s="219"/>
      <c r="W328" s="251" t="e">
        <f>#REF!*1.0753</f>
        <v>#REF!</v>
      </c>
      <c r="X328" s="251" t="e">
        <f t="shared" si="20"/>
        <v>#REF!</v>
      </c>
      <c r="Y328" s="251" t="e">
        <f>(X328*#REF!/100)+X328</f>
        <v>#REF!</v>
      </c>
      <c r="Z328" s="251" t="e">
        <f t="shared" si="21"/>
        <v>#REF!</v>
      </c>
      <c r="AA328" s="251" t="e">
        <f t="shared" si="22"/>
        <v>#REF!</v>
      </c>
      <c r="AB328" s="251" t="e">
        <f t="shared" si="23"/>
        <v>#REF!</v>
      </c>
      <c r="AC328" s="251" t="e">
        <f>(AB328*#REF!/100)+AB328</f>
        <v>#REF!</v>
      </c>
    </row>
    <row r="329" spans="1:29" ht="15" thickBot="1">
      <c r="A329" s="174">
        <f>'[1]зона-МСК'!A330</f>
        <v>20000117987</v>
      </c>
      <c r="B329" s="174" t="str">
        <f>'[1]зона-МСК'!B330</f>
        <v>Ложементы АК</v>
      </c>
      <c r="C329" s="200">
        <f>'[1]расчет '!BG330</f>
        <v>263.15625</v>
      </c>
      <c r="D329" s="201">
        <f>'[1]расчет '!BH330</f>
        <v>263.15625</v>
      </c>
      <c r="E329" s="201">
        <f>'[1]расчет '!BJ330</f>
        <v>285.82124999999996</v>
      </c>
      <c r="F329" s="213">
        <f>'[1]расчет '!BK330</f>
        <v>302.0875</v>
      </c>
      <c r="G329" s="214">
        <f>'[1]расчет '!BL330</f>
        <v>339.2675</v>
      </c>
      <c r="H329" s="205">
        <f>'[1]расчет '!BM330</f>
        <v>395.03749999999997</v>
      </c>
      <c r="I329" s="215">
        <f>'[1]расчет '!CO330</f>
        <v>464.75</v>
      </c>
      <c r="J329" s="216"/>
      <c r="K329" s="217"/>
      <c r="L329" s="221">
        <f>'[1]расчет '!CR330</f>
        <v>0</v>
      </c>
      <c r="M329" s="181">
        <f>'[1]расчет '!CS330</f>
        <v>0</v>
      </c>
      <c r="N329" s="227"/>
      <c r="O329" s="228"/>
      <c r="P329" s="228"/>
      <c r="Q329" s="228"/>
      <c r="R329" s="228"/>
      <c r="S329" s="228"/>
      <c r="T329" s="228"/>
      <c r="U329" s="228"/>
      <c r="V329" s="228"/>
      <c r="W329" s="250" t="e">
        <f>#REF!*1.0753</f>
        <v>#REF!</v>
      </c>
      <c r="X329" s="250" t="e">
        <f t="shared" si="20"/>
        <v>#REF!</v>
      </c>
      <c r="Y329" s="250" t="e">
        <f>(X329*#REF!/100)+X329</f>
        <v>#REF!</v>
      </c>
      <c r="Z329" s="250" t="e">
        <f t="shared" si="21"/>
        <v>#REF!</v>
      </c>
      <c r="AA329" s="250" t="e">
        <f t="shared" si="22"/>
        <v>#REF!</v>
      </c>
      <c r="AB329" s="250" t="e">
        <f t="shared" si="23"/>
        <v>#REF!</v>
      </c>
      <c r="AC329" s="250" t="e">
        <f>(AB329*#REF!/100)+AB329</f>
        <v>#REF!</v>
      </c>
    </row>
    <row r="330" spans="1:29" ht="15" thickBot="1">
      <c r="A330" s="174">
        <f>'[1]зона-МСК'!A331</f>
        <v>20000119420</v>
      </c>
      <c r="B330" s="174" t="str">
        <f>'[1]зона-МСК'!B331</f>
        <v>Пирамида Шкаф для оружейных комнат</v>
      </c>
      <c r="C330" s="200">
        <f>'[1]расчет '!BG331</f>
        <v>71270.59066666666</v>
      </c>
      <c r="D330" s="201">
        <f>'[1]расчет '!BH331</f>
        <v>71270.59066666666</v>
      </c>
      <c r="E330" s="201">
        <f>'[1]расчет '!BJ331</f>
        <v>72817.81121599999</v>
      </c>
      <c r="F330" s="213">
        <f>'[1]расчет '!BK331</f>
        <v>76961.91429333334</v>
      </c>
      <c r="G330" s="214">
        <f>'[1]расчет '!BL331</f>
        <v>86434.14989866666</v>
      </c>
      <c r="H330" s="205">
        <f>'[1]расчет '!BM331</f>
        <v>100642.50330666665</v>
      </c>
      <c r="I330" s="215">
        <f>'[1]расчет '!CO331</f>
        <v>118402.94506666665</v>
      </c>
      <c r="J330" s="216"/>
      <c r="K330" s="217"/>
      <c r="L330" s="221">
        <f>'[1]расчет '!CR331</f>
        <v>0</v>
      </c>
      <c r="M330" s="181">
        <f>'[1]расчет '!CS331</f>
        <v>0</v>
      </c>
      <c r="N330" s="227"/>
      <c r="O330" s="228"/>
      <c r="P330" s="228"/>
      <c r="Q330" s="228"/>
      <c r="R330" s="228"/>
      <c r="S330" s="228"/>
      <c r="T330" s="228"/>
      <c r="U330" s="228"/>
      <c r="V330" s="228"/>
      <c r="W330" s="250" t="e">
        <f>#REF!*1.0753</f>
        <v>#REF!</v>
      </c>
      <c r="X330" s="250" t="e">
        <f t="shared" si="20"/>
        <v>#REF!</v>
      </c>
      <c r="Y330" s="250" t="e">
        <f>(X330*#REF!/100)+X330</f>
        <v>#REF!</v>
      </c>
      <c r="Z330" s="250" t="e">
        <f t="shared" si="21"/>
        <v>#REF!</v>
      </c>
      <c r="AA330" s="250" t="e">
        <f t="shared" si="22"/>
        <v>#REF!</v>
      </c>
      <c r="AB330" s="250" t="e">
        <f t="shared" si="23"/>
        <v>#REF!</v>
      </c>
      <c r="AC330" s="250" t="e">
        <f>(AB330*#REF!/100)+AB330</f>
        <v>#REF!</v>
      </c>
    </row>
    <row r="331" spans="1:29" ht="15" thickBot="1">
      <c r="A331" s="174" t="e">
        <f>'[1]зона-МСК'!A332</f>
        <v>#REF!</v>
      </c>
      <c r="B331" s="174" t="str">
        <f>'[1]зона-МСК'!B332</f>
        <v>ШО-3 Шкаф оружейный</v>
      </c>
      <c r="C331" s="200">
        <f>'[1]расчет '!BG332</f>
        <v>5954.032666666666</v>
      </c>
      <c r="D331" s="201">
        <f>'[1]расчет '!BH332</f>
        <v>5954.032666666666</v>
      </c>
      <c r="E331" s="201">
        <f>'[1]расчет '!BJ332</f>
        <v>6127.523144000001</v>
      </c>
      <c r="F331" s="213">
        <f>'[1]расчет '!BK332</f>
        <v>6476.243973333334</v>
      </c>
      <c r="G331" s="214">
        <f>'[1]расчет '!BL332</f>
        <v>7273.320154666667</v>
      </c>
      <c r="H331" s="205">
        <f>'[1]расчет '!BM332</f>
        <v>8468.934426666667</v>
      </c>
      <c r="I331" s="215">
        <f>'[1]расчет '!CO332</f>
        <v>9963.452266666667</v>
      </c>
      <c r="J331" s="216"/>
      <c r="K331" s="217"/>
      <c r="L331" s="221">
        <f>'[1]расчет '!CR332</f>
        <v>0</v>
      </c>
      <c r="M331" s="181">
        <f>'[1]расчет '!CS332</f>
        <v>0</v>
      </c>
      <c r="N331" s="227"/>
      <c r="O331" s="228"/>
      <c r="P331" s="228"/>
      <c r="Q331" s="228"/>
      <c r="R331" s="228"/>
      <c r="S331" s="228"/>
      <c r="T331" s="228"/>
      <c r="U331" s="228"/>
      <c r="V331" s="228"/>
      <c r="W331" s="250" t="e">
        <f>#REF!*1.0753</f>
        <v>#REF!</v>
      </c>
      <c r="X331" s="250" t="e">
        <f t="shared" si="20"/>
        <v>#REF!</v>
      </c>
      <c r="Y331" s="250" t="e">
        <f>(X331*#REF!/100)+X331</f>
        <v>#REF!</v>
      </c>
      <c r="Z331" s="250" t="e">
        <f t="shared" si="21"/>
        <v>#REF!</v>
      </c>
      <c r="AA331" s="250" t="e">
        <f t="shared" si="22"/>
        <v>#REF!</v>
      </c>
      <c r="AB331" s="250" t="e">
        <f t="shared" si="23"/>
        <v>#REF!</v>
      </c>
      <c r="AC331" s="250" t="e">
        <f>(AB331*#REF!/100)+AB331</f>
        <v>#REF!</v>
      </c>
    </row>
    <row r="332" spans="1:29" ht="15" thickBot="1">
      <c r="A332" s="174">
        <f>'[1]зона-МСК'!A333</f>
        <v>20000120106</v>
      </c>
      <c r="B332" s="174" t="str">
        <f>'[1]зона-МСК'!B333</f>
        <v>ШО-5 Шкаф оружейный</v>
      </c>
      <c r="C332" s="200">
        <f>'[1]расчет '!BG333</f>
        <v>7287.663777777777</v>
      </c>
      <c r="D332" s="201">
        <f>'[1]расчет '!BH333</f>
        <v>7287.663777777777</v>
      </c>
      <c r="E332" s="201">
        <f>'[1]расчет '!BJ333</f>
        <v>7618.986157333332</v>
      </c>
      <c r="F332" s="213">
        <f>'[1]расчет '!BK333</f>
        <v>8052.5869955555545</v>
      </c>
      <c r="G332" s="214">
        <f>'[1]расчет '!BL333</f>
        <v>9043.674625777776</v>
      </c>
      <c r="H332" s="205">
        <f>'[1]расчет '!BM333</f>
        <v>10530.306071111108</v>
      </c>
      <c r="I332" s="215">
        <f>'[1]расчет '!CO333</f>
        <v>12388.595377777776</v>
      </c>
      <c r="J332" s="216"/>
      <c r="K332" s="217"/>
      <c r="L332" s="221">
        <f>'[1]расчет '!CR333</f>
        <v>0</v>
      </c>
      <c r="M332" s="181">
        <f>'[1]расчет '!CS333</f>
        <v>0</v>
      </c>
      <c r="N332" s="227"/>
      <c r="O332" s="228"/>
      <c r="P332" s="228"/>
      <c r="Q332" s="228"/>
      <c r="R332" s="228"/>
      <c r="S332" s="228"/>
      <c r="T332" s="228"/>
      <c r="U332" s="228"/>
      <c r="V332" s="228"/>
      <c r="W332" s="250" t="e">
        <f>#REF!*1.0753</f>
        <v>#REF!</v>
      </c>
      <c r="X332" s="250" t="e">
        <f t="shared" si="20"/>
        <v>#REF!</v>
      </c>
      <c r="Y332" s="250" t="e">
        <f>(X332*#REF!/100)+X332</f>
        <v>#REF!</v>
      </c>
      <c r="Z332" s="250" t="e">
        <f t="shared" si="21"/>
        <v>#REF!</v>
      </c>
      <c r="AA332" s="250" t="e">
        <f t="shared" si="22"/>
        <v>#REF!</v>
      </c>
      <c r="AB332" s="250" t="e">
        <f t="shared" si="23"/>
        <v>#REF!</v>
      </c>
      <c r="AC332" s="250" t="e">
        <f>(AB332*#REF!/100)+AB332</f>
        <v>#REF!</v>
      </c>
    </row>
    <row r="333" spans="1:29" ht="15" thickBot="1">
      <c r="A333" s="174">
        <f>'[1]зона-МСК'!A334</f>
        <v>20000118339</v>
      </c>
      <c r="B333" s="174" t="str">
        <f>'[1]зона-МСК'!B334</f>
        <v>ШОК-1 Шкаф оружейный</v>
      </c>
      <c r="C333" s="200">
        <f>'[1]расчет '!BG334</f>
        <v>42023.49533333334</v>
      </c>
      <c r="D333" s="201">
        <f>'[1]расчет '!BH334</f>
        <v>42023.49533333334</v>
      </c>
      <c r="E333" s="201">
        <f>'[1]расчет '!BJ334</f>
        <v>42694.89440800001</v>
      </c>
      <c r="F333" s="213">
        <f>'[1]расчет '!BK334</f>
        <v>45124.68514666667</v>
      </c>
      <c r="G333" s="214">
        <f>'[1]расчет '!BL334</f>
        <v>50678.49254933334</v>
      </c>
      <c r="H333" s="205">
        <f>'[1]расчет '!BM334</f>
        <v>59009.20365333334</v>
      </c>
      <c r="I333" s="215">
        <f>'[1]расчет '!CO334</f>
        <v>69422.59253333334</v>
      </c>
      <c r="J333" s="216"/>
      <c r="K333" s="217"/>
      <c r="L333" s="221">
        <f>'[1]расчет '!CR334</f>
        <v>0</v>
      </c>
      <c r="M333" s="181">
        <f>'[1]расчет '!CS334</f>
        <v>0</v>
      </c>
      <c r="N333" s="227"/>
      <c r="O333" s="228"/>
      <c r="P333" s="228"/>
      <c r="Q333" s="228"/>
      <c r="R333" s="228"/>
      <c r="S333" s="228"/>
      <c r="T333" s="228"/>
      <c r="U333" s="228"/>
      <c r="V333" s="228"/>
      <c r="W333" s="250" t="e">
        <f>#REF!*1.0753</f>
        <v>#REF!</v>
      </c>
      <c r="X333" s="250" t="e">
        <f t="shared" si="20"/>
        <v>#REF!</v>
      </c>
      <c r="Y333" s="250" t="e">
        <f>(X333*#REF!/100)+X333</f>
        <v>#REF!</v>
      </c>
      <c r="Z333" s="250" t="e">
        <f t="shared" si="21"/>
        <v>#REF!</v>
      </c>
      <c r="AA333" s="250" t="e">
        <f t="shared" si="22"/>
        <v>#REF!</v>
      </c>
      <c r="AB333" s="250" t="e">
        <f t="shared" si="23"/>
        <v>#REF!</v>
      </c>
      <c r="AC333" s="250" t="e">
        <f>(AB333*#REF!/100)+AB333</f>
        <v>#REF!</v>
      </c>
    </row>
    <row r="334" spans="1:29" ht="15" thickBot="1">
      <c r="A334" s="174">
        <f>'[1]зона-МСК'!A335</f>
        <v>20000117756</v>
      </c>
      <c r="B334" s="174" t="str">
        <f>'[1]зона-МСК'!B335</f>
        <v>ШОК-2 Шкаф оружейный</v>
      </c>
      <c r="C334" s="200">
        <f>'[1]расчет '!BG335</f>
        <v>44631.19133333333</v>
      </c>
      <c r="D334" s="201">
        <f>'[1]расчет '!BH335</f>
        <v>44631.19133333333</v>
      </c>
      <c r="E334" s="201">
        <f>'[1]расчет '!BJ335</f>
        <v>45260.86727199999</v>
      </c>
      <c r="F334" s="213">
        <f>'[1]расчет '!BK335</f>
        <v>47836.68898666666</v>
      </c>
      <c r="G334" s="214">
        <f>'[1]расчет '!BL335</f>
        <v>53724.28147733332</v>
      </c>
      <c r="H334" s="205">
        <f>'[1]расчет '!BM335</f>
        <v>62555.670213333324</v>
      </c>
      <c r="I334" s="215">
        <f>'[1]расчет '!CO335</f>
        <v>73594.90613333332</v>
      </c>
      <c r="J334" s="216"/>
      <c r="K334" s="217"/>
      <c r="L334" s="221">
        <f>'[1]расчет '!CR335</f>
        <v>0</v>
      </c>
      <c r="M334" s="181">
        <f>'[1]расчет '!CS335</f>
        <v>0</v>
      </c>
      <c r="N334" s="227"/>
      <c r="O334" s="228"/>
      <c r="P334" s="228"/>
      <c r="Q334" s="228"/>
      <c r="R334" s="228"/>
      <c r="S334" s="228"/>
      <c r="T334" s="228"/>
      <c r="U334" s="228"/>
      <c r="V334" s="228"/>
      <c r="W334" s="250" t="e">
        <f>#REF!*1.0753</f>
        <v>#REF!</v>
      </c>
      <c r="X334" s="250" t="e">
        <f t="shared" si="20"/>
        <v>#REF!</v>
      </c>
      <c r="Y334" s="250" t="e">
        <f>(X334*#REF!/100)+X334</f>
        <v>#REF!</v>
      </c>
      <c r="Z334" s="250" t="e">
        <f t="shared" si="21"/>
        <v>#REF!</v>
      </c>
      <c r="AA334" s="250" t="e">
        <f t="shared" si="22"/>
        <v>#REF!</v>
      </c>
      <c r="AB334" s="250" t="e">
        <f t="shared" si="23"/>
        <v>#REF!</v>
      </c>
      <c r="AC334" s="250" t="e">
        <f>(AB334*#REF!/100)+AB334</f>
        <v>#REF!</v>
      </c>
    </row>
    <row r="335" spans="1:29" ht="15" thickBot="1">
      <c r="A335" s="174">
        <f>'[1]зона-МСК'!A336</f>
        <v>20000118740</v>
      </c>
      <c r="B335" s="174" t="str">
        <f>'[1]зона-МСК'!B336</f>
        <v>ШОК-3 Шкаф оружейный</v>
      </c>
      <c r="C335" s="200">
        <f>'[1]расчет '!BG336</f>
        <v>48924.935333333335</v>
      </c>
      <c r="D335" s="201">
        <f>'[1]расчет '!BH336</f>
        <v>48924.935333333335</v>
      </c>
      <c r="E335" s="201">
        <f>'[1]расчет '!BJ336</f>
        <v>49485.91136800001</v>
      </c>
      <c r="F335" s="213">
        <f>'[1]расчет '!BK336</f>
        <v>52302.18274666667</v>
      </c>
      <c r="G335" s="214">
        <f>'[1]расчет '!BL336</f>
        <v>58739.37446933334</v>
      </c>
      <c r="H335" s="205">
        <f>'[1]расчет '!BM336</f>
        <v>68395.16205333335</v>
      </c>
      <c r="I335" s="215">
        <f>'[1]расчет '!CO336</f>
        <v>80464.89653333335</v>
      </c>
      <c r="J335" s="216"/>
      <c r="K335" s="217"/>
      <c r="L335" s="221">
        <f>'[1]расчет '!CR336</f>
        <v>0</v>
      </c>
      <c r="M335" s="181">
        <f>'[1]расчет '!CS336</f>
        <v>0</v>
      </c>
      <c r="N335" s="227"/>
      <c r="O335" s="228"/>
      <c r="P335" s="228"/>
      <c r="Q335" s="228"/>
      <c r="R335" s="228"/>
      <c r="S335" s="228"/>
      <c r="T335" s="228"/>
      <c r="U335" s="228"/>
      <c r="V335" s="228"/>
      <c r="W335" s="250" t="e">
        <f>#REF!*1.0753</f>
        <v>#REF!</v>
      </c>
      <c r="X335" s="250" t="e">
        <f t="shared" si="20"/>
        <v>#REF!</v>
      </c>
      <c r="Y335" s="250" t="e">
        <f>(X335*#REF!/100)+X335</f>
        <v>#REF!</v>
      </c>
      <c r="Z335" s="250" t="e">
        <f t="shared" si="21"/>
        <v>#REF!</v>
      </c>
      <c r="AA335" s="250" t="e">
        <f t="shared" si="22"/>
        <v>#REF!</v>
      </c>
      <c r="AB335" s="250" t="e">
        <f t="shared" si="23"/>
        <v>#REF!</v>
      </c>
      <c r="AC335" s="250" t="e">
        <f>(AB335*#REF!/100)+AB335</f>
        <v>#REF!</v>
      </c>
    </row>
    <row r="336" spans="1:29" ht="15" thickBot="1">
      <c r="A336" s="174">
        <f>'[1]зона-МСК'!A337</f>
        <v>20000118409</v>
      </c>
      <c r="B336" s="174" t="str">
        <f>'[1]зона-МСК'!B337</f>
        <v>ШОК-4 Шкаф оружейный</v>
      </c>
      <c r="C336" s="200">
        <f>'[1]расчет '!BG337</f>
        <v>43156.99133333333</v>
      </c>
      <c r="D336" s="201">
        <f>'[1]расчет '!BH337</f>
        <v>43156.99133333333</v>
      </c>
      <c r="E336" s="201">
        <f>'[1]расчет '!BJ337</f>
        <v>43810.254472</v>
      </c>
      <c r="F336" s="213">
        <f>'[1]расчет '!BK337</f>
        <v>46303.52098666667</v>
      </c>
      <c r="G336" s="214">
        <f>'[1]расчет '!BL337</f>
        <v>52002.41587733333</v>
      </c>
      <c r="H336" s="205">
        <f>'[1]расчет '!BM337</f>
        <v>60550.758213333334</v>
      </c>
      <c r="I336" s="215">
        <f>'[1]расчет '!CO337</f>
        <v>71236.18613333334</v>
      </c>
      <c r="J336" s="216"/>
      <c r="K336" s="217"/>
      <c r="L336" s="221">
        <f>'[1]расчет '!CR337</f>
        <v>0</v>
      </c>
      <c r="M336" s="181">
        <f>'[1]расчет '!CS337</f>
        <v>0</v>
      </c>
      <c r="N336" s="227"/>
      <c r="O336" s="228"/>
      <c r="P336" s="228"/>
      <c r="Q336" s="228"/>
      <c r="R336" s="228"/>
      <c r="S336" s="228"/>
      <c r="T336" s="228"/>
      <c r="U336" s="228"/>
      <c r="V336" s="228"/>
      <c r="W336" s="250" t="e">
        <f>#REF!*1.0753</f>
        <v>#REF!</v>
      </c>
      <c r="X336" s="250" t="e">
        <f t="shared" si="20"/>
        <v>#REF!</v>
      </c>
      <c r="Y336" s="250" t="e">
        <f>(X336*#REF!/100)+X336</f>
        <v>#REF!</v>
      </c>
      <c r="Z336" s="250" t="e">
        <f t="shared" si="21"/>
        <v>#REF!</v>
      </c>
      <c r="AA336" s="250" t="e">
        <f t="shared" si="22"/>
        <v>#REF!</v>
      </c>
      <c r="AB336" s="250" t="e">
        <f t="shared" si="23"/>
        <v>#REF!</v>
      </c>
      <c r="AC336" s="250" t="e">
        <f>(AB336*#REF!/100)+AB336</f>
        <v>#REF!</v>
      </c>
    </row>
    <row r="337" spans="1:29" ht="15" thickBot="1">
      <c r="A337" s="174">
        <f>'[1]зона-МСК'!A338</f>
        <v>20000117754</v>
      </c>
      <c r="B337" s="174" t="str">
        <f>'[1]зона-МСК'!B338</f>
        <v>ШОК-6 Шкаф оружейный</v>
      </c>
      <c r="C337" s="200">
        <f>'[1]расчет '!BG338</f>
        <v>52226.05133333333</v>
      </c>
      <c r="D337" s="201">
        <f>'[1]расчет '!BH338</f>
        <v>52226.05133333333</v>
      </c>
      <c r="E337" s="201">
        <f>'[1]расчет '!BJ338</f>
        <v>52734.209512</v>
      </c>
      <c r="F337" s="213">
        <f>'[1]расчет '!BK338</f>
        <v>55735.343386666675</v>
      </c>
      <c r="G337" s="214">
        <f>'[1]расчет '!BL338</f>
        <v>62595.077957333335</v>
      </c>
      <c r="H337" s="205">
        <f>'[1]расчет '!BM338</f>
        <v>72884.67981333334</v>
      </c>
      <c r="I337" s="215">
        <f>'[1]расчет '!CO338</f>
        <v>85746.68213333334</v>
      </c>
      <c r="J337" s="216"/>
      <c r="K337" s="217"/>
      <c r="L337" s="221">
        <f>'[1]расчет '!CR338</f>
        <v>0</v>
      </c>
      <c r="M337" s="181">
        <f>'[1]расчет '!CS338</f>
        <v>0</v>
      </c>
      <c r="N337" s="227"/>
      <c r="O337" s="228"/>
      <c r="P337" s="228"/>
      <c r="Q337" s="228"/>
      <c r="R337" s="228"/>
      <c r="S337" s="228"/>
      <c r="T337" s="228"/>
      <c r="U337" s="228"/>
      <c r="V337" s="228"/>
      <c r="W337" s="250" t="e">
        <f>#REF!*1.0753</f>
        <v>#REF!</v>
      </c>
      <c r="X337" s="250" t="e">
        <f t="shared" si="20"/>
        <v>#REF!</v>
      </c>
      <c r="Y337" s="250" t="e">
        <f>(X337*#REF!/100)+X337</f>
        <v>#REF!</v>
      </c>
      <c r="Z337" s="250" t="e">
        <f t="shared" si="21"/>
        <v>#REF!</v>
      </c>
      <c r="AA337" s="250" t="e">
        <f t="shared" si="22"/>
        <v>#REF!</v>
      </c>
      <c r="AB337" s="250" t="e">
        <f t="shared" si="23"/>
        <v>#REF!</v>
      </c>
      <c r="AC337" s="250" t="e">
        <f>(AB337*#REF!/100)+AB337</f>
        <v>#REF!</v>
      </c>
    </row>
    <row r="338" spans="1:29" ht="15" thickBot="1">
      <c r="A338" s="174">
        <f>'[1]зона-МСК'!A339</f>
        <v>20000121365</v>
      </c>
      <c r="B338" s="174" t="str">
        <f>'[1]зона-МСК'!B339</f>
        <v>ШОК-7 Шкаф оружейный</v>
      </c>
      <c r="C338" s="200">
        <f>'[1]расчет '!BG339</f>
        <v>56194.37933333334</v>
      </c>
      <c r="D338" s="201">
        <f>'[1]расчет '!BH339</f>
        <v>56194.37933333334</v>
      </c>
      <c r="E338" s="201">
        <f>'[1]расчет '!BJ339</f>
        <v>56639.04426400001</v>
      </c>
      <c r="F338" s="213">
        <f>'[1]расчет '!BK339</f>
        <v>59862.40450666668</v>
      </c>
      <c r="G338" s="214">
        <f>'[1]расчет '!BL339</f>
        <v>67230.08506133335</v>
      </c>
      <c r="H338" s="205">
        <f>'[1]расчет '!BM339</f>
        <v>78281.60589333334</v>
      </c>
      <c r="I338" s="215">
        <f>'[1]расчет '!CO339</f>
        <v>92096.00693333335</v>
      </c>
      <c r="J338" s="216"/>
      <c r="K338" s="217"/>
      <c r="L338" s="221">
        <f>'[1]расчет '!CR339</f>
        <v>0</v>
      </c>
      <c r="M338" s="181">
        <f>'[1]расчет '!CS339</f>
        <v>0</v>
      </c>
      <c r="N338" s="227"/>
      <c r="O338" s="228"/>
      <c r="P338" s="228"/>
      <c r="Q338" s="228"/>
      <c r="R338" s="228"/>
      <c r="S338" s="228"/>
      <c r="T338" s="228"/>
      <c r="U338" s="228"/>
      <c r="V338" s="228"/>
      <c r="W338" s="250" t="e">
        <f>#REF!*1.0753</f>
        <v>#REF!</v>
      </c>
      <c r="X338" s="250" t="e">
        <f t="shared" si="20"/>
        <v>#REF!</v>
      </c>
      <c r="Y338" s="250" t="e">
        <f>(X338*#REF!/100)+X338</f>
        <v>#REF!</v>
      </c>
      <c r="Z338" s="250" t="e">
        <f t="shared" si="21"/>
        <v>#REF!</v>
      </c>
      <c r="AA338" s="250" t="e">
        <f t="shared" si="22"/>
        <v>#REF!</v>
      </c>
      <c r="AB338" s="250" t="e">
        <f t="shared" si="23"/>
        <v>#REF!</v>
      </c>
      <c r="AC338" s="250" t="e">
        <f>(AB338*#REF!/100)+AB338</f>
        <v>#REF!</v>
      </c>
    </row>
    <row r="339" spans="1:29" s="210" customFormat="1" ht="13.5" customHeight="1" thickBot="1">
      <c r="A339" s="199" t="str">
        <f>'[1]зона-МСК'!A340</f>
        <v>Прочее</v>
      </c>
      <c r="B339" s="199"/>
      <c r="C339" s="200" t="e">
        <f>'[1]расчет '!BG340</f>
        <v>#DIV/0!</v>
      </c>
      <c r="D339" s="201" t="e">
        <f>'[1]расчет '!BH340</f>
        <v>#DIV/0!</v>
      </c>
      <c r="E339" s="201">
        <f>'[1]расчет '!BJ340</f>
        <v>0</v>
      </c>
      <c r="F339" s="213">
        <f>'[1]расчет '!BK340</f>
        <v>0</v>
      </c>
      <c r="G339" s="214">
        <f>'[1]расчет '!BL340</f>
        <v>0</v>
      </c>
      <c r="H339" s="205">
        <f>'[1]расчет '!BM340</f>
        <v>0</v>
      </c>
      <c r="I339" s="215" t="e">
        <f>'[1]расчет '!CO340</f>
        <v>#REF!</v>
      </c>
      <c r="J339" s="216"/>
      <c r="K339" s="217"/>
      <c r="L339" s="221">
        <f>'[1]расчет '!CR340</f>
        <v>0</v>
      </c>
      <c r="M339" s="181">
        <f>'[1]расчет '!CS340</f>
        <v>0</v>
      </c>
      <c r="N339" s="219"/>
      <c r="O339" s="219"/>
      <c r="P339" s="219"/>
      <c r="Q339" s="219"/>
      <c r="R339" s="219"/>
      <c r="S339" s="219"/>
      <c r="T339" s="219"/>
      <c r="U339" s="219"/>
      <c r="V339" s="219"/>
      <c r="W339" s="251" t="e">
        <f>#REF!*1.0753</f>
        <v>#REF!</v>
      </c>
      <c r="X339" s="251" t="e">
        <f aca="true" t="shared" si="24" ref="X339:X364">W339*1.05</f>
        <v>#REF!</v>
      </c>
      <c r="Y339" s="251" t="e">
        <f>(X339*#REF!/100)+X339</f>
        <v>#REF!</v>
      </c>
      <c r="Z339" s="251" t="e">
        <f t="shared" si="21"/>
        <v>#REF!</v>
      </c>
      <c r="AA339" s="251" t="e">
        <f t="shared" si="22"/>
        <v>#REF!</v>
      </c>
      <c r="AB339" s="251" t="e">
        <f t="shared" si="23"/>
        <v>#REF!</v>
      </c>
      <c r="AC339" s="251" t="e">
        <f>(AB339*#REF!/100)+AB339</f>
        <v>#REF!</v>
      </c>
    </row>
    <row r="340" spans="1:29" ht="15" thickBot="1">
      <c r="A340" s="174">
        <f>'[1]зона-МСК'!A341</f>
        <v>20000118098</v>
      </c>
      <c r="B340" s="174" t="str">
        <f>'[1]зона-МСК'!B341</f>
        <v>Тумба инструментальная передвижная Тип-1</v>
      </c>
      <c r="C340" s="200">
        <f>'[1]расчет '!BG341</f>
        <v>13026.123777777777</v>
      </c>
      <c r="D340" s="201">
        <f>'[1]расчет '!BH341</f>
        <v>13026.123777777777</v>
      </c>
      <c r="E340" s="201">
        <f>'[1]расчет '!BJ341</f>
        <v>13265.630797333335</v>
      </c>
      <c r="F340" s="213">
        <f>'[1]расчет '!BK341</f>
        <v>14020.585395555558</v>
      </c>
      <c r="G340" s="214">
        <f>'[1]расчет '!BL341</f>
        <v>15746.195905777779</v>
      </c>
      <c r="H340" s="205">
        <f>'[1]расчет '!BM341</f>
        <v>18334.611671111114</v>
      </c>
      <c r="I340" s="215">
        <f>'[1]расчет '!CO341</f>
        <v>21570.13137777778</v>
      </c>
      <c r="J340" s="216"/>
      <c r="K340" s="217"/>
      <c r="L340" s="221">
        <f>'[1]расчет '!CR341</f>
        <v>0</v>
      </c>
      <c r="M340" s="181">
        <f>'[1]расчет '!CS341</f>
        <v>0</v>
      </c>
      <c r="N340" s="227"/>
      <c r="O340" s="228"/>
      <c r="P340" s="228"/>
      <c r="Q340" s="228"/>
      <c r="R340" s="228"/>
      <c r="S340" s="228"/>
      <c r="T340" s="228"/>
      <c r="U340" s="228"/>
      <c r="V340" s="228"/>
      <c r="W340" s="250" t="e">
        <f>#REF!*1.0753</f>
        <v>#REF!</v>
      </c>
      <c r="X340" s="250" t="e">
        <f t="shared" si="24"/>
        <v>#REF!</v>
      </c>
      <c r="Y340" s="250" t="e">
        <f>(X340*#REF!/100)+X340</f>
        <v>#REF!</v>
      </c>
      <c r="Z340" s="250" t="e">
        <f aca="true" t="shared" si="25" ref="Z340:Z364">X340*1.05</f>
        <v>#REF!</v>
      </c>
      <c r="AA340" s="250" t="e">
        <f aca="true" t="shared" si="26" ref="AA340:AA364">Z340*1.05</f>
        <v>#REF!</v>
      </c>
      <c r="AB340" s="250" t="e">
        <f aca="true" t="shared" si="27" ref="AB340:AB364">AA340*1.1</f>
        <v>#REF!</v>
      </c>
      <c r="AC340" s="250" t="e">
        <f>(AB340*#REF!/100)+AB340</f>
        <v>#REF!</v>
      </c>
    </row>
    <row r="341" spans="1:29" s="219" customFormat="1" ht="15" thickBot="1">
      <c r="A341" s="174">
        <f>'[1]зона-МСК'!A342</f>
        <v>20000120651</v>
      </c>
      <c r="B341" s="174" t="str">
        <f>'[1]зона-МСК'!B342</f>
        <v>Тумба инструментальная передвижная Тип-2</v>
      </c>
      <c r="C341" s="200">
        <f>'[1]расчет '!BG342</f>
        <v>20212.231555555554</v>
      </c>
      <c r="D341" s="201">
        <f>'[1]расчет '!BH342</f>
        <v>20212.231555555554</v>
      </c>
      <c r="E341" s="201">
        <f>'[1]расчет '!BJ342</f>
        <v>20784.68585066667</v>
      </c>
      <c r="F341" s="213">
        <f>'[1]расчет '!BK342</f>
        <v>21967.554151111115</v>
      </c>
      <c r="G341" s="214">
        <f>'[1]расчет '!BL342</f>
        <v>24671.253123555558</v>
      </c>
      <c r="H341" s="205">
        <f>'[1]расчет '!BM342</f>
        <v>28726.801582222222</v>
      </c>
      <c r="I341" s="215">
        <f>'[1]расчет '!CO342</f>
        <v>33796.23715555556</v>
      </c>
      <c r="J341" s="216"/>
      <c r="K341" s="217"/>
      <c r="L341" s="221">
        <f>'[1]расчет '!CR342</f>
        <v>0</v>
      </c>
      <c r="M341" s="181">
        <f>'[1]расчет '!CS342</f>
        <v>0</v>
      </c>
      <c r="N341" s="227"/>
      <c r="O341" s="228"/>
      <c r="P341" s="228"/>
      <c r="Q341" s="228"/>
      <c r="R341" s="228"/>
      <c r="S341" s="228"/>
      <c r="T341" s="228"/>
      <c r="U341" s="228"/>
      <c r="V341" s="228"/>
      <c r="W341" s="250" t="e">
        <f>#REF!*1.0753</f>
        <v>#REF!</v>
      </c>
      <c r="X341" s="250" t="e">
        <f t="shared" si="24"/>
        <v>#REF!</v>
      </c>
      <c r="Y341" s="250" t="e">
        <f>(X341*#REF!/100)+X341</f>
        <v>#REF!</v>
      </c>
      <c r="Z341" s="250" t="e">
        <f t="shared" si="25"/>
        <v>#REF!</v>
      </c>
      <c r="AA341" s="250" t="e">
        <f t="shared" si="26"/>
        <v>#REF!</v>
      </c>
      <c r="AB341" s="250" t="e">
        <f t="shared" si="27"/>
        <v>#REF!</v>
      </c>
      <c r="AC341" s="250" t="e">
        <f>(AB341*#REF!/100)+AB341</f>
        <v>#REF!</v>
      </c>
    </row>
    <row r="342" spans="1:29" ht="21" customHeight="1" thickBot="1">
      <c r="A342" s="174">
        <f>'[1]зона-МСК'!A343</f>
        <v>20000118234</v>
      </c>
      <c r="B342" s="174" t="str">
        <f>'[1]зона-МСК'!B343</f>
        <v>Тумба инструментальная ТИ-1 (1120х550х500)</v>
      </c>
      <c r="C342" s="200">
        <f>'[1]расчет '!BG343</f>
        <v>18448.995777777774</v>
      </c>
      <c r="D342" s="201">
        <f>'[1]расчет '!BH343</f>
        <v>18448.995777777774</v>
      </c>
      <c r="E342" s="201">
        <f>'[1]расчет '!BJ343</f>
        <v>18601.736845333333</v>
      </c>
      <c r="F342" s="213">
        <f>'[1]расчет '!BK343</f>
        <v>19660.372275555557</v>
      </c>
      <c r="G342" s="214">
        <f>'[1]расчет '!BL343</f>
        <v>22080.110401777776</v>
      </c>
      <c r="H342" s="205">
        <f>'[1]расчет '!BM343</f>
        <v>25709.71759111111</v>
      </c>
      <c r="I342" s="215">
        <f>'[1]расчет '!CO343</f>
        <v>30246.72657777778</v>
      </c>
      <c r="J342" s="216"/>
      <c r="K342" s="217"/>
      <c r="L342" s="221">
        <f>'[1]расчет '!CR343</f>
        <v>0</v>
      </c>
      <c r="M342" s="181">
        <f>'[1]расчет '!CS343</f>
        <v>0</v>
      </c>
      <c r="N342" s="227"/>
      <c r="O342" s="228"/>
      <c r="P342" s="228"/>
      <c r="Q342" s="228"/>
      <c r="R342" s="228"/>
      <c r="S342" s="228"/>
      <c r="T342" s="228"/>
      <c r="U342" s="228"/>
      <c r="V342" s="228"/>
      <c r="W342" s="250" t="e">
        <f>#REF!*1.0753</f>
        <v>#REF!</v>
      </c>
      <c r="X342" s="250" t="e">
        <f t="shared" si="24"/>
        <v>#REF!</v>
      </c>
      <c r="Y342" s="250" t="e">
        <f>(X342*#REF!/100)+X342</f>
        <v>#REF!</v>
      </c>
      <c r="Z342" s="250" t="e">
        <f t="shared" si="25"/>
        <v>#REF!</v>
      </c>
      <c r="AA342" s="250" t="e">
        <f t="shared" si="26"/>
        <v>#REF!</v>
      </c>
      <c r="AB342" s="250" t="e">
        <f t="shared" si="27"/>
        <v>#REF!</v>
      </c>
      <c r="AC342" s="250" t="e">
        <f>(AB342*#REF!/100)+AB342</f>
        <v>#REF!</v>
      </c>
    </row>
    <row r="343" spans="1:29" ht="15" thickBot="1">
      <c r="A343" s="174">
        <f>'[1]зона-МСК'!A344</f>
        <v>20000120259</v>
      </c>
      <c r="B343" s="174" t="str">
        <f>'[1]зона-МСК'!B344</f>
        <v>Тумба прикроватная передвижная</v>
      </c>
      <c r="C343" s="200">
        <f>'[1]расчет '!BG344</f>
        <v>4129.685833333334</v>
      </c>
      <c r="D343" s="201">
        <f>'[1]расчет '!BH344</f>
        <v>4129.685833333334</v>
      </c>
      <c r="E343" s="201">
        <f>'[1]расчет '!BJ344</f>
        <v>4399.554610000001</v>
      </c>
      <c r="F343" s="213">
        <f>'[1]расчет '!BK344</f>
        <v>4649.935766666667</v>
      </c>
      <c r="G343" s="214">
        <f>'[1]расчет '!BL344</f>
        <v>5222.235553333334</v>
      </c>
      <c r="H343" s="205">
        <f>'[1]расчет '!BM344</f>
        <v>6080.6852333333345</v>
      </c>
      <c r="I343" s="215">
        <f>'[1]расчет '!CO344</f>
        <v>7153.747333333335</v>
      </c>
      <c r="J343" s="216"/>
      <c r="K343" s="217"/>
      <c r="L343" s="221">
        <f>'[1]расчет '!CR344</f>
        <v>0</v>
      </c>
      <c r="M343" s="181">
        <f>'[1]расчет '!CS344</f>
        <v>0</v>
      </c>
      <c r="N343" s="227"/>
      <c r="O343" s="228"/>
      <c r="P343" s="228"/>
      <c r="Q343" s="228"/>
      <c r="R343" s="228"/>
      <c r="S343" s="228"/>
      <c r="T343" s="228"/>
      <c r="U343" s="228"/>
      <c r="V343" s="228"/>
      <c r="W343" s="250" t="e">
        <f>#REF!*1.0753</f>
        <v>#REF!</v>
      </c>
      <c r="X343" s="250" t="e">
        <f t="shared" si="24"/>
        <v>#REF!</v>
      </c>
      <c r="Y343" s="250" t="e">
        <f>(X343*#REF!/100)+X343</f>
        <v>#REF!</v>
      </c>
      <c r="Z343" s="250" t="e">
        <f t="shared" si="25"/>
        <v>#REF!</v>
      </c>
      <c r="AA343" s="250" t="e">
        <f t="shared" si="26"/>
        <v>#REF!</v>
      </c>
      <c r="AB343" s="250" t="e">
        <f t="shared" si="27"/>
        <v>#REF!</v>
      </c>
      <c r="AC343" s="250" t="e">
        <f>(AB343*#REF!/100)+AB343</f>
        <v>#REF!</v>
      </c>
    </row>
    <row r="344" spans="1:29" ht="15" thickBot="1">
      <c r="A344" s="174">
        <f>'[1]зона-МСК'!A345</f>
        <v>20000119283</v>
      </c>
      <c r="B344" s="174" t="str">
        <f>'[1]зона-МСК'!B345</f>
        <v>Тумба с 3-мя замками</v>
      </c>
      <c r="C344" s="200">
        <f>'[1]расчет '!BG345</f>
        <v>5894.3578333333335</v>
      </c>
      <c r="D344" s="201">
        <f>'[1]расчет '!BH345</f>
        <v>5894.3578333333335</v>
      </c>
      <c r="E344" s="201">
        <f>'[1]расчет '!BJ345</f>
        <v>6135.991857999999</v>
      </c>
      <c r="F344" s="213">
        <f>'[1]расчет '!BK345</f>
        <v>6485.194646666667</v>
      </c>
      <c r="G344" s="214">
        <f>'[1]расчет '!BL345</f>
        <v>7283.372449333334</v>
      </c>
      <c r="H344" s="205">
        <f>'[1]расчет '!BM345</f>
        <v>8480.639153333334</v>
      </c>
      <c r="I344" s="215">
        <f>'[1]расчет '!CO345</f>
        <v>9977.222533333334</v>
      </c>
      <c r="J344" s="216"/>
      <c r="K344" s="217"/>
      <c r="L344" s="221">
        <f>'[1]расчет '!CR345</f>
        <v>0</v>
      </c>
      <c r="M344" s="181">
        <f>'[1]расчет '!CS345</f>
        <v>0</v>
      </c>
      <c r="N344" s="227"/>
      <c r="O344" s="228"/>
      <c r="P344" s="228"/>
      <c r="Q344" s="228"/>
      <c r="R344" s="228"/>
      <c r="S344" s="228"/>
      <c r="T344" s="228"/>
      <c r="U344" s="228"/>
      <c r="V344" s="228"/>
      <c r="W344" s="250" t="e">
        <f>#REF!*1.0753</f>
        <v>#REF!</v>
      </c>
      <c r="X344" s="250" t="e">
        <f t="shared" si="24"/>
        <v>#REF!</v>
      </c>
      <c r="Y344" s="250" t="e">
        <f>(X344*#REF!/100)+X344</f>
        <v>#REF!</v>
      </c>
      <c r="Z344" s="250" t="e">
        <f t="shared" si="25"/>
        <v>#REF!</v>
      </c>
      <c r="AA344" s="250" t="e">
        <f t="shared" si="26"/>
        <v>#REF!</v>
      </c>
      <c r="AB344" s="250" t="e">
        <f t="shared" si="27"/>
        <v>#REF!</v>
      </c>
      <c r="AC344" s="250" t="e">
        <f>(AB344*#REF!/100)+AB344</f>
        <v>#REF!</v>
      </c>
    </row>
    <row r="345" spans="1:29" ht="15" thickBot="1">
      <c r="A345" s="174" t="e">
        <f>'[1]зона-МСК'!A346</f>
        <v>#REF!</v>
      </c>
      <c r="B345" s="174" t="str">
        <f>'[1]зона-МСК'!B346</f>
        <v>Тумба с 5 ящиками (на колесиках), 630х450х500 мм</v>
      </c>
      <c r="C345" s="200">
        <f>'[1]расчет '!BG346</f>
        <v>540.1041666666666</v>
      </c>
      <c r="D345" s="201">
        <f>'[1]расчет '!BH346</f>
        <v>540.1041666666666</v>
      </c>
      <c r="E345" s="201">
        <f>'[1]расчет '!BJ346</f>
        <v>0</v>
      </c>
      <c r="F345" s="213">
        <f>'[1]расчет '!BK346</f>
        <v>0</v>
      </c>
      <c r="G345" s="214">
        <f>'[1]расчет '!BL346</f>
        <v>0</v>
      </c>
      <c r="H345" s="205">
        <f>'[1]расчет '!BM346</f>
        <v>0</v>
      </c>
      <c r="I345" s="215">
        <f>'[1]расчет '!CO346</f>
        <v>0</v>
      </c>
      <c r="J345" s="216"/>
      <c r="K345" s="217"/>
      <c r="L345" s="221">
        <f>'[1]расчет '!CR346</f>
        <v>0</v>
      </c>
      <c r="M345" s="181">
        <f>'[1]расчет '!CS346</f>
        <v>0</v>
      </c>
      <c r="N345" s="227"/>
      <c r="O345" s="228"/>
      <c r="P345" s="228"/>
      <c r="Q345" s="228"/>
      <c r="R345" s="228"/>
      <c r="S345" s="228"/>
      <c r="T345" s="228"/>
      <c r="U345" s="228"/>
      <c r="V345" s="228"/>
      <c r="W345" s="250" t="e">
        <f>#REF!*1.0753</f>
        <v>#REF!</v>
      </c>
      <c r="X345" s="250" t="e">
        <f t="shared" si="24"/>
        <v>#REF!</v>
      </c>
      <c r="Y345" s="250" t="e">
        <f>(X345*#REF!/100)+X345</f>
        <v>#REF!</v>
      </c>
      <c r="Z345" s="250" t="e">
        <f t="shared" si="25"/>
        <v>#REF!</v>
      </c>
      <c r="AA345" s="250" t="e">
        <f t="shared" si="26"/>
        <v>#REF!</v>
      </c>
      <c r="AB345" s="250" t="e">
        <f t="shared" si="27"/>
        <v>#REF!</v>
      </c>
      <c r="AC345" s="250" t="e">
        <f>(AB345*#REF!/100)+AB345</f>
        <v>#REF!</v>
      </c>
    </row>
    <row r="346" spans="1:29" ht="15" thickBot="1">
      <c r="A346" s="174">
        <f>'[1]зона-МСК'!A347</f>
        <v>20000119617</v>
      </c>
      <c r="B346" s="174" t="str">
        <f>'[1]зона-МСК'!B347</f>
        <v>Тумба с разными ящиками 630х450х500</v>
      </c>
      <c r="C346" s="200">
        <f>'[1]расчет '!BG347</f>
        <v>5703.257833333333</v>
      </c>
      <c r="D346" s="201">
        <f>'[1]расчет '!BH347</f>
        <v>5703.257833333333</v>
      </c>
      <c r="E346" s="201">
        <f>'[1]расчет '!BJ347</f>
        <v>5947.949458</v>
      </c>
      <c r="F346" s="213">
        <f>'[1]расчет '!BK347</f>
        <v>6286.450646666666</v>
      </c>
      <c r="G346" s="214">
        <f>'[1]расчет '!BL347</f>
        <v>7060.1676493333325</v>
      </c>
      <c r="H346" s="205">
        <f>'[1]расчет '!BM347</f>
        <v>8220.743153333333</v>
      </c>
      <c r="I346" s="215">
        <f>'[1]расчет '!CO347</f>
        <v>9671.462533333333</v>
      </c>
      <c r="J346" s="216"/>
      <c r="K346" s="217"/>
      <c r="L346" s="221">
        <f>'[1]расчет '!CR347</f>
        <v>0</v>
      </c>
      <c r="M346" s="181">
        <f>'[1]расчет '!CS347</f>
        <v>0</v>
      </c>
      <c r="N346" s="227"/>
      <c r="O346" s="228"/>
      <c r="P346" s="228"/>
      <c r="Q346" s="228"/>
      <c r="R346" s="228"/>
      <c r="S346" s="228"/>
      <c r="T346" s="228"/>
      <c r="U346" s="228"/>
      <c r="V346" s="228"/>
      <c r="W346" s="250" t="e">
        <f>#REF!*1.0753</f>
        <v>#REF!</v>
      </c>
      <c r="X346" s="250" t="e">
        <f t="shared" si="24"/>
        <v>#REF!</v>
      </c>
      <c r="Y346" s="250" t="e">
        <f>(X346*#REF!/100)+X346</f>
        <v>#REF!</v>
      </c>
      <c r="Z346" s="250" t="e">
        <f t="shared" si="25"/>
        <v>#REF!</v>
      </c>
      <c r="AA346" s="250" t="e">
        <f t="shared" si="26"/>
        <v>#REF!</v>
      </c>
      <c r="AB346" s="250" t="e">
        <f t="shared" si="27"/>
        <v>#REF!</v>
      </c>
      <c r="AC346" s="250" t="e">
        <f>(AB346*#REF!/100)+AB346</f>
        <v>#REF!</v>
      </c>
    </row>
    <row r="347" spans="1:29" ht="15" thickBot="1">
      <c r="A347" s="174">
        <f>'[1]зона-МСК'!A348</f>
        <v>20000117986</v>
      </c>
      <c r="B347" s="174" t="str">
        <f>'[1]зона-МСК'!B348</f>
        <v>Тумба центральный замок, тел.</v>
      </c>
      <c r="C347" s="200">
        <f>'[1]расчет '!BG348</f>
        <v>5672.681833333333</v>
      </c>
      <c r="D347" s="201">
        <f>'[1]расчет '!BH348</f>
        <v>5672.681833333333</v>
      </c>
      <c r="E347" s="201">
        <f>'[1]расчет '!BJ348</f>
        <v>5917.862674</v>
      </c>
      <c r="F347" s="213">
        <f>'[1]расчет '!BK348</f>
        <v>6254.651606666667</v>
      </c>
      <c r="G347" s="214">
        <f>'[1]расчет '!BL348</f>
        <v>7024.454881333333</v>
      </c>
      <c r="H347" s="205">
        <f>'[1]расчет '!BM348</f>
        <v>8179.159793333333</v>
      </c>
      <c r="I347" s="215">
        <f>'[1]расчет '!CO348</f>
        <v>9622.540933333334</v>
      </c>
      <c r="J347" s="216"/>
      <c r="K347" s="217"/>
      <c r="L347" s="221">
        <f>'[1]расчет '!CR348</f>
        <v>0</v>
      </c>
      <c r="M347" s="181">
        <f>'[1]расчет '!CS348</f>
        <v>0</v>
      </c>
      <c r="N347" s="227"/>
      <c r="O347" s="228"/>
      <c r="P347" s="228"/>
      <c r="Q347" s="228"/>
      <c r="R347" s="228"/>
      <c r="S347" s="228"/>
      <c r="T347" s="228"/>
      <c r="U347" s="228"/>
      <c r="V347" s="228"/>
      <c r="W347" s="250" t="e">
        <f>#REF!*1.0753</f>
        <v>#REF!</v>
      </c>
      <c r="X347" s="250" t="e">
        <f t="shared" si="24"/>
        <v>#REF!</v>
      </c>
      <c r="Y347" s="250" t="e">
        <f>(X347*#REF!/100)+X347</f>
        <v>#REF!</v>
      </c>
      <c r="Z347" s="250" t="e">
        <f t="shared" si="25"/>
        <v>#REF!</v>
      </c>
      <c r="AA347" s="250" t="e">
        <f t="shared" si="26"/>
        <v>#REF!</v>
      </c>
      <c r="AB347" s="250" t="e">
        <f t="shared" si="27"/>
        <v>#REF!</v>
      </c>
      <c r="AC347" s="250" t="e">
        <f>(AB347*#REF!/100)+AB347</f>
        <v>#REF!</v>
      </c>
    </row>
    <row r="348" spans="1:29" ht="15" thickBot="1">
      <c r="A348" s="174">
        <f>'[1]зона-МСК'!A349</f>
        <v>20000117246</v>
      </c>
      <c r="B348" s="174" t="str">
        <f>'[1]зона-МСК'!B349</f>
        <v>Шкаф архивно-складской на 24 отделения</v>
      </c>
      <c r="C348" s="200">
        <f>'[1]расчет '!BG349</f>
        <v>10656.483777777778</v>
      </c>
      <c r="D348" s="201">
        <f>'[1]расчет '!BH349</f>
        <v>10656.48377777778</v>
      </c>
      <c r="E348" s="201">
        <f>'[1]расчет '!BJ349</f>
        <v>10933.905037333334</v>
      </c>
      <c r="F348" s="213">
        <f>'[1]расчет '!BK349</f>
        <v>11556.159795555559</v>
      </c>
      <c r="G348" s="214">
        <f>'[1]расчет '!BL349</f>
        <v>12978.45638577778</v>
      </c>
      <c r="H348" s="205">
        <f>'[1]расчет '!BM349</f>
        <v>15111.901271111114</v>
      </c>
      <c r="I348" s="215">
        <f>'[1]расчет '!CO349</f>
        <v>17778.70737777778</v>
      </c>
      <c r="J348" s="216"/>
      <c r="K348" s="217"/>
      <c r="L348" s="221">
        <f>'[1]расчет '!CR349</f>
        <v>0</v>
      </c>
      <c r="M348" s="181">
        <f>'[1]расчет '!CS349</f>
        <v>0</v>
      </c>
      <c r="N348" s="227"/>
      <c r="O348" s="228"/>
      <c r="P348" s="228"/>
      <c r="Q348" s="228"/>
      <c r="R348" s="228"/>
      <c r="S348" s="228"/>
      <c r="T348" s="228"/>
      <c r="U348" s="228"/>
      <c r="V348" s="228"/>
      <c r="W348" s="250" t="e">
        <f>#REF!*1.0753</f>
        <v>#REF!</v>
      </c>
      <c r="X348" s="250" t="e">
        <f t="shared" si="24"/>
        <v>#REF!</v>
      </c>
      <c r="Y348" s="250" t="e">
        <f>(X348*#REF!/100)+X348</f>
        <v>#REF!</v>
      </c>
      <c r="Z348" s="250" t="e">
        <f t="shared" si="25"/>
        <v>#REF!</v>
      </c>
      <c r="AA348" s="250" t="e">
        <f t="shared" si="26"/>
        <v>#REF!</v>
      </c>
      <c r="AB348" s="250" t="e">
        <f t="shared" si="27"/>
        <v>#REF!</v>
      </c>
      <c r="AC348" s="250" t="e">
        <f>(AB348*#REF!/100)+AB348</f>
        <v>#REF!</v>
      </c>
    </row>
    <row r="349" spans="1:29" ht="15" thickBot="1">
      <c r="A349" s="174">
        <f>'[1]зона-МСК'!A350</f>
        <v>20000117985</v>
      </c>
      <c r="B349" s="174" t="str">
        <f>'[1]зона-МСК'!B350</f>
        <v>Шкаф архивно-складской на 30 отделений</v>
      </c>
      <c r="C349" s="200">
        <f>'[1]расчет '!BG350</f>
        <v>20159.987666666668</v>
      </c>
      <c r="D349" s="201">
        <f>'[1]расчет '!BH350</f>
        <v>20159.987666666668</v>
      </c>
      <c r="E349" s="201">
        <f>'[1]расчет '!BJ350</f>
        <v>20509.315364000002</v>
      </c>
      <c r="F349" s="213">
        <f>'[1]расчет '!BK350</f>
        <v>21676.512173333336</v>
      </c>
      <c r="G349" s="214">
        <f>'[1]расчет '!BL350</f>
        <v>24344.39059466667</v>
      </c>
      <c r="H349" s="205">
        <f>'[1]расчет '!BM350</f>
        <v>28346.20822666667</v>
      </c>
      <c r="I349" s="215">
        <f>'[1]расчет '!CO350</f>
        <v>33348.48026666667</v>
      </c>
      <c r="J349" s="216"/>
      <c r="K349" s="217"/>
      <c r="L349" s="221">
        <f>'[1]расчет '!CR350</f>
        <v>0</v>
      </c>
      <c r="M349" s="181">
        <f>'[1]расчет '!CS350</f>
        <v>0</v>
      </c>
      <c r="N349" s="227"/>
      <c r="O349" s="228"/>
      <c r="P349" s="228"/>
      <c r="Q349" s="228"/>
      <c r="R349" s="228"/>
      <c r="S349" s="228"/>
      <c r="T349" s="228"/>
      <c r="U349" s="228"/>
      <c r="V349" s="228"/>
      <c r="W349" s="250" t="e">
        <f>#REF!*1.0753</f>
        <v>#REF!</v>
      </c>
      <c r="X349" s="250" t="e">
        <f t="shared" si="24"/>
        <v>#REF!</v>
      </c>
      <c r="Y349" s="250" t="e">
        <f>(X349*#REF!/100)+X349</f>
        <v>#REF!</v>
      </c>
      <c r="Z349" s="250" t="e">
        <f t="shared" si="25"/>
        <v>#REF!</v>
      </c>
      <c r="AA349" s="250" t="e">
        <f t="shared" si="26"/>
        <v>#REF!</v>
      </c>
      <c r="AB349" s="250" t="e">
        <f t="shared" si="27"/>
        <v>#REF!</v>
      </c>
      <c r="AC349" s="250" t="e">
        <f>(AB349*#REF!/100)+AB349</f>
        <v>#REF!</v>
      </c>
    </row>
    <row r="350" spans="1:29" ht="15" thickBot="1">
      <c r="A350" s="174">
        <f>'[1]зона-МСК'!A351</f>
        <v>20000117949</v>
      </c>
      <c r="B350" s="174" t="str">
        <f>'[1]зона-МСК'!B351</f>
        <v>Шкаф архивно-складской на 35 отделений</v>
      </c>
      <c r="C350" s="200">
        <f>'[1]расчет '!BG351</f>
        <v>29654.927666666666</v>
      </c>
      <c r="D350" s="201">
        <f>'[1]расчет '!BH351</f>
        <v>29654.927666666666</v>
      </c>
      <c r="E350" s="201">
        <f>'[1]расчет '!BJ351</f>
        <v>29852.336324</v>
      </c>
      <c r="F350" s="213">
        <f>'[1]расчет '!BK351</f>
        <v>31551.249773333337</v>
      </c>
      <c r="G350" s="214">
        <f>'[1]расчет '!BL351</f>
        <v>35434.48051466666</v>
      </c>
      <c r="H350" s="205">
        <f>'[1]расчет '!BM351</f>
        <v>41259.32662666667</v>
      </c>
      <c r="I350" s="215">
        <f>'[1]расчет '!CO351</f>
        <v>48540.38426666667</v>
      </c>
      <c r="J350" s="216"/>
      <c r="K350" s="217"/>
      <c r="L350" s="221">
        <f>'[1]расчет '!CR351</f>
        <v>0</v>
      </c>
      <c r="M350" s="181">
        <f>'[1]расчет '!CS351</f>
        <v>0</v>
      </c>
      <c r="N350" s="227"/>
      <c r="O350" s="228"/>
      <c r="P350" s="228"/>
      <c r="Q350" s="228"/>
      <c r="R350" s="228"/>
      <c r="S350" s="228"/>
      <c r="T350" s="228"/>
      <c r="U350" s="228"/>
      <c r="V350" s="228"/>
      <c r="W350" s="250" t="e">
        <f>#REF!*1.0753</f>
        <v>#REF!</v>
      </c>
      <c r="X350" s="250" t="e">
        <f t="shared" si="24"/>
        <v>#REF!</v>
      </c>
      <c r="Y350" s="250" t="e">
        <f>(X350*#REF!/100)+X350</f>
        <v>#REF!</v>
      </c>
      <c r="Z350" s="250" t="e">
        <f t="shared" si="25"/>
        <v>#REF!</v>
      </c>
      <c r="AA350" s="250" t="e">
        <f t="shared" si="26"/>
        <v>#REF!</v>
      </c>
      <c r="AB350" s="250" t="e">
        <f t="shared" si="27"/>
        <v>#REF!</v>
      </c>
      <c r="AC350" s="250" t="e">
        <f>(AB350*#REF!/100)+AB350</f>
        <v>#REF!</v>
      </c>
    </row>
    <row r="351" spans="1:29" ht="15" thickBot="1">
      <c r="A351" s="174">
        <f>'[1]зона-МСК'!A352</f>
        <v>20000117950</v>
      </c>
      <c r="B351" s="174" t="str">
        <f>'[1]зона-МСК'!B352</f>
        <v>Шкаф архивно-складской на 40 отделений</v>
      </c>
      <c r="C351" s="200">
        <f>'[1]расчет '!BG352</f>
        <v>40327.365333333335</v>
      </c>
      <c r="D351" s="201">
        <f>'[1]расчет '!BH352</f>
        <v>40327.365333333335</v>
      </c>
      <c r="E351" s="201">
        <f>'[1]расчет '!BJ352</f>
        <v>40219.63748800001</v>
      </c>
      <c r="F351" s="213">
        <f>'[1]расчет '!BK352</f>
        <v>42508.559946666675</v>
      </c>
      <c r="G351" s="214">
        <f>'[1]расчет '!BL352</f>
        <v>47740.38270933334</v>
      </c>
      <c r="H351" s="205">
        <f>'[1]расчет '!BM352</f>
        <v>55588.11685333334</v>
      </c>
      <c r="I351" s="215">
        <f>'[1]расчет '!CO352</f>
        <v>65397.78453333334</v>
      </c>
      <c r="J351" s="216"/>
      <c r="K351" s="217"/>
      <c r="L351" s="221">
        <f>'[1]расчет '!CR352</f>
        <v>0</v>
      </c>
      <c r="M351" s="181">
        <f>'[1]расчет '!CS352</f>
        <v>0</v>
      </c>
      <c r="N351" s="227"/>
      <c r="O351" s="228"/>
      <c r="P351" s="228"/>
      <c r="Q351" s="228"/>
      <c r="R351" s="228"/>
      <c r="S351" s="228"/>
      <c r="T351" s="228"/>
      <c r="U351" s="228"/>
      <c r="V351" s="228"/>
      <c r="W351" s="250" t="e">
        <f>#REF!*1.0753</f>
        <v>#REF!</v>
      </c>
      <c r="X351" s="250" t="e">
        <f t="shared" si="24"/>
        <v>#REF!</v>
      </c>
      <c r="Y351" s="250" t="e">
        <f>(X351*#REF!/100)+X351</f>
        <v>#REF!</v>
      </c>
      <c r="Z351" s="250" t="e">
        <f t="shared" si="25"/>
        <v>#REF!</v>
      </c>
      <c r="AA351" s="250" t="e">
        <f t="shared" si="26"/>
        <v>#REF!</v>
      </c>
      <c r="AB351" s="250" t="e">
        <f t="shared" si="27"/>
        <v>#REF!</v>
      </c>
      <c r="AC351" s="250" t="e">
        <f>(AB351*#REF!/100)+AB351</f>
        <v>#REF!</v>
      </c>
    </row>
    <row r="352" spans="1:29" ht="15" thickBot="1">
      <c r="A352" s="174">
        <f>'[1]зона-МСК'!A353</f>
        <v>20000117371</v>
      </c>
      <c r="B352" s="174" t="str">
        <f>'[1]зона-МСК'!B353</f>
        <v>Шкаф для 2-х газовых баллонов (700х390х1600)</v>
      </c>
      <c r="C352" s="200">
        <f>'[1]расчет '!BG353</f>
        <v>16760.591666666667</v>
      </c>
      <c r="D352" s="201">
        <f>'[1]расчет '!BH353</f>
        <v>16760.591666666667</v>
      </c>
      <c r="E352" s="201">
        <f>'[1]расчет '!BJ353</f>
        <v>17164.3097</v>
      </c>
      <c r="F352" s="213">
        <f>'[1]расчет '!BK353</f>
        <v>18141.140333333336</v>
      </c>
      <c r="G352" s="214">
        <f>'[1]расчет '!BL353</f>
        <v>20373.896066666668</v>
      </c>
      <c r="H352" s="205">
        <f>'[1]расчет '!BM353</f>
        <v>23723.02966666667</v>
      </c>
      <c r="I352" s="215">
        <f>'[1]расчет '!CO353</f>
        <v>27909.44666666667</v>
      </c>
      <c r="J352" s="216"/>
      <c r="K352" s="217"/>
      <c r="L352" s="221">
        <f>'[1]расчет '!CR353</f>
        <v>0</v>
      </c>
      <c r="M352" s="181">
        <f>'[1]расчет '!CS353</f>
        <v>0</v>
      </c>
      <c r="N352" s="227"/>
      <c r="O352" s="228"/>
      <c r="P352" s="228"/>
      <c r="Q352" s="228"/>
      <c r="R352" s="228"/>
      <c r="S352" s="228"/>
      <c r="T352" s="228"/>
      <c r="U352" s="228"/>
      <c r="V352" s="228"/>
      <c r="W352" s="250" t="e">
        <f>#REF!*1.0753</f>
        <v>#REF!</v>
      </c>
      <c r="X352" s="250" t="e">
        <f t="shared" si="24"/>
        <v>#REF!</v>
      </c>
      <c r="Y352" s="250" t="e">
        <f>(X352*#REF!/100)+X352</f>
        <v>#REF!</v>
      </c>
      <c r="Z352" s="250" t="e">
        <f t="shared" si="25"/>
        <v>#REF!</v>
      </c>
      <c r="AA352" s="250" t="e">
        <f t="shared" si="26"/>
        <v>#REF!</v>
      </c>
      <c r="AB352" s="250" t="e">
        <f t="shared" si="27"/>
        <v>#REF!</v>
      </c>
      <c r="AC352" s="250" t="e">
        <f>(AB352*#REF!/100)+AB352</f>
        <v>#REF!</v>
      </c>
    </row>
    <row r="353" spans="1:29" ht="15" thickBot="1">
      <c r="A353" s="174" t="e">
        <f>'[1]зона-МСК'!A354</f>
        <v>#REF!</v>
      </c>
      <c r="B353" s="174" t="str">
        <f>'[1]зона-МСК'!B354</f>
        <v>Шкаф для 3-х газовых баллонов (1050х390х1600)</v>
      </c>
      <c r="C353" s="200">
        <f>'[1]расчет '!BG354</f>
        <v>23825.831666666665</v>
      </c>
      <c r="D353" s="201">
        <f>'[1]расчет '!BH354</f>
        <v>23825.831666666665</v>
      </c>
      <c r="E353" s="201">
        <f>'[1]расчет '!BJ354</f>
        <v>24116.50586</v>
      </c>
      <c r="F353" s="213">
        <f>'[1]расчет '!BK354</f>
        <v>25488.989933333338</v>
      </c>
      <c r="G353" s="214">
        <f>'[1]расчет '!BL354</f>
        <v>28626.096386666668</v>
      </c>
      <c r="H353" s="205">
        <f>'[1]расчет '!BM354</f>
        <v>33331.75606666667</v>
      </c>
      <c r="I353" s="215">
        <f>'[1]расчет '!CO354</f>
        <v>39213.83066666667</v>
      </c>
      <c r="J353" s="216"/>
      <c r="K353" s="217"/>
      <c r="L353" s="221">
        <f>'[1]расчет '!CR354</f>
        <v>0</v>
      </c>
      <c r="M353" s="181">
        <f>'[1]расчет '!CS354</f>
        <v>0</v>
      </c>
      <c r="N353" s="227"/>
      <c r="O353" s="228"/>
      <c r="P353" s="228"/>
      <c r="Q353" s="228"/>
      <c r="R353" s="228"/>
      <c r="S353" s="228"/>
      <c r="T353" s="228"/>
      <c r="U353" s="228"/>
      <c r="V353" s="228"/>
      <c r="W353" s="250" t="e">
        <f>#REF!*1.0753</f>
        <v>#REF!</v>
      </c>
      <c r="X353" s="250" t="e">
        <f t="shared" si="24"/>
        <v>#REF!</v>
      </c>
      <c r="Y353" s="250" t="e">
        <f>(X353*#REF!/100)+X353</f>
        <v>#REF!</v>
      </c>
      <c r="Z353" s="250" t="e">
        <f t="shared" si="25"/>
        <v>#REF!</v>
      </c>
      <c r="AA353" s="250" t="e">
        <f t="shared" si="26"/>
        <v>#REF!</v>
      </c>
      <c r="AB353" s="250" t="e">
        <f t="shared" si="27"/>
        <v>#REF!</v>
      </c>
      <c r="AC353" s="250" t="e">
        <f>(AB353*#REF!/100)+AB353</f>
        <v>#REF!</v>
      </c>
    </row>
    <row r="354" spans="1:29" ht="15" thickBot="1">
      <c r="A354" s="174">
        <f>'[1]зона-МСК'!A355</f>
        <v>20000117375</v>
      </c>
      <c r="B354" s="174" t="str">
        <f>'[1]зона-МСК'!B355</f>
        <v>Шкаф для уборочного инвентаря 1750х500х600</v>
      </c>
      <c r="C354" s="200">
        <f>'[1]расчет '!BG355</f>
        <v>6592.0597777777775</v>
      </c>
      <c r="D354" s="201">
        <f>'[1]расчет '!BH355</f>
        <v>6592.059777777777</v>
      </c>
      <c r="E354" s="201">
        <f>'[1]расчет '!BJ355</f>
        <v>6934.5118213333335</v>
      </c>
      <c r="F354" s="213">
        <f>'[1]расчет '!BK355</f>
        <v>7329.158835555556</v>
      </c>
      <c r="G354" s="214">
        <f>'[1]расчет '!BL355</f>
        <v>8231.209153777778</v>
      </c>
      <c r="H354" s="205">
        <f>'[1]расчет '!BM355</f>
        <v>9584.284631111112</v>
      </c>
      <c r="I354" s="215">
        <f>'[1]расчет '!CO355</f>
        <v>11275.628977777778</v>
      </c>
      <c r="J354" s="216"/>
      <c r="K354" s="217"/>
      <c r="L354" s="221">
        <f>'[1]расчет '!CR355</f>
        <v>0</v>
      </c>
      <c r="M354" s="181">
        <f>'[1]расчет '!CS355</f>
        <v>0</v>
      </c>
      <c r="N354" s="227"/>
      <c r="O354" s="228"/>
      <c r="P354" s="228"/>
      <c r="Q354" s="228"/>
      <c r="R354" s="228"/>
      <c r="S354" s="228"/>
      <c r="T354" s="228"/>
      <c r="U354" s="228"/>
      <c r="V354" s="228"/>
      <c r="W354" s="250" t="e">
        <f>#REF!*1.0753</f>
        <v>#REF!</v>
      </c>
      <c r="X354" s="250" t="e">
        <f t="shared" si="24"/>
        <v>#REF!</v>
      </c>
      <c r="Y354" s="250" t="e">
        <f>(X354*#REF!/100)+X354</f>
        <v>#REF!</v>
      </c>
      <c r="Z354" s="250" t="e">
        <f t="shared" si="25"/>
        <v>#REF!</v>
      </c>
      <c r="AA354" s="250" t="e">
        <f t="shared" si="26"/>
        <v>#REF!</v>
      </c>
      <c r="AB354" s="250" t="e">
        <f t="shared" si="27"/>
        <v>#REF!</v>
      </c>
      <c r="AC354" s="250" t="e">
        <f>(AB354*#REF!/100)+AB354</f>
        <v>#REF!</v>
      </c>
    </row>
    <row r="355" spans="1:29" ht="15" thickBot="1">
      <c r="A355" s="174">
        <f>'[1]зона-МСК'!A356</f>
        <v>20000118420</v>
      </c>
      <c r="B355" s="174" t="str">
        <f>'[1]зона-МСК'!B356</f>
        <v>Шкаф для уборочного инвентаря 1750х500х800</v>
      </c>
      <c r="C355" s="200">
        <f>'[1]расчет '!BG356</f>
        <v>8497.255555555555</v>
      </c>
      <c r="D355" s="201">
        <f>'[1]расчет '!BH356</f>
        <v>8497.255555555555</v>
      </c>
      <c r="E355" s="201">
        <f>'[1]расчет '!BJ356</f>
        <v>9257.149466666668</v>
      </c>
      <c r="F355" s="213">
        <f>'[1]расчет '!BK356</f>
        <v>9783.979111111112</v>
      </c>
      <c r="G355" s="214">
        <f>'[1]расчет '!BL356</f>
        <v>10988.161155555557</v>
      </c>
      <c r="H355" s="205">
        <f>'[1]расчет '!BM356</f>
        <v>12794.434222222224</v>
      </c>
      <c r="I355" s="215">
        <f>'[1]расчет '!CO356</f>
        <v>15052.275555555558</v>
      </c>
      <c r="J355" s="216"/>
      <c r="K355" s="217"/>
      <c r="L355" s="221">
        <f>'[1]расчет '!CR356</f>
        <v>0</v>
      </c>
      <c r="M355" s="181">
        <f>'[1]расчет '!CS356</f>
        <v>0</v>
      </c>
      <c r="N355" s="227"/>
      <c r="O355" s="228"/>
      <c r="P355" s="228"/>
      <c r="Q355" s="228"/>
      <c r="R355" s="228"/>
      <c r="S355" s="228"/>
      <c r="T355" s="228"/>
      <c r="U355" s="228"/>
      <c r="V355" s="228"/>
      <c r="W355" s="250" t="e">
        <f>#REF!*1.0753</f>
        <v>#REF!</v>
      </c>
      <c r="X355" s="250" t="e">
        <f t="shared" si="24"/>
        <v>#REF!</v>
      </c>
      <c r="Y355" s="250" t="e">
        <f>(X355*#REF!/100)+X355</f>
        <v>#REF!</v>
      </c>
      <c r="Z355" s="250" t="e">
        <f t="shared" si="25"/>
        <v>#REF!</v>
      </c>
      <c r="AA355" s="250" t="e">
        <f t="shared" si="26"/>
        <v>#REF!</v>
      </c>
      <c r="AB355" s="250" t="e">
        <f t="shared" si="27"/>
        <v>#REF!</v>
      </c>
      <c r="AC355" s="250" t="e">
        <f>(AB355*#REF!/100)+AB355</f>
        <v>#REF!</v>
      </c>
    </row>
    <row r="356" spans="1:29" ht="15" thickBot="1">
      <c r="A356" s="174">
        <f>'[1]зона-МСК'!A357</f>
        <v>20000119019</v>
      </c>
      <c r="B356" s="174" t="str">
        <f>'[1]зона-МСК'!B357</f>
        <v>Шкаф для хозяйственного инвентаря 1750х500х400</v>
      </c>
      <c r="C356" s="200">
        <f>'[1]расчет '!BG357</f>
        <v>5317.695777777777</v>
      </c>
      <c r="D356" s="201">
        <f>'[1]расчет '!BH357</f>
        <v>5317.695777777777</v>
      </c>
      <c r="E356" s="201">
        <f>'[1]расчет '!BJ357</f>
        <v>5680.537645333334</v>
      </c>
      <c r="F356" s="213">
        <f>'[1]расчет '!BK357</f>
        <v>6003.820275555556</v>
      </c>
      <c r="G356" s="214">
        <f>'[1]расчет '!BL357</f>
        <v>6742.752001777777</v>
      </c>
      <c r="H356" s="205">
        <f>'[1]расчет '!BM357</f>
        <v>7851.149591111111</v>
      </c>
      <c r="I356" s="215">
        <f>'[1]расчет '!CO357</f>
        <v>9236.646577777778</v>
      </c>
      <c r="J356" s="216"/>
      <c r="K356" s="217"/>
      <c r="L356" s="221">
        <f>'[1]расчет '!CR357</f>
        <v>0</v>
      </c>
      <c r="M356" s="181">
        <f>'[1]расчет '!CS357</f>
        <v>0</v>
      </c>
      <c r="N356" s="227"/>
      <c r="O356" s="228"/>
      <c r="P356" s="228"/>
      <c r="Q356" s="228"/>
      <c r="R356" s="228"/>
      <c r="S356" s="228"/>
      <c r="T356" s="228"/>
      <c r="U356" s="228"/>
      <c r="V356" s="228"/>
      <c r="W356" s="250" t="e">
        <f>#REF!*1.0753</f>
        <v>#REF!</v>
      </c>
      <c r="X356" s="250" t="e">
        <f t="shared" si="24"/>
        <v>#REF!</v>
      </c>
      <c r="Y356" s="250" t="e">
        <f>(X356*#REF!/100)+X356</f>
        <v>#REF!</v>
      </c>
      <c r="Z356" s="250" t="e">
        <f t="shared" si="25"/>
        <v>#REF!</v>
      </c>
      <c r="AA356" s="250" t="e">
        <f t="shared" si="26"/>
        <v>#REF!</v>
      </c>
      <c r="AB356" s="250" t="e">
        <f t="shared" si="27"/>
        <v>#REF!</v>
      </c>
      <c r="AC356" s="250" t="e">
        <f>(AB356*#REF!/100)+AB356</f>
        <v>#REF!</v>
      </c>
    </row>
    <row r="357" spans="1:29" ht="15" thickBot="1">
      <c r="A357" s="174">
        <f>'[1]зона-МСК'!A358</f>
        <v>20000120284</v>
      </c>
      <c r="B357" s="174" t="str">
        <f>'[1]зона-МСК'!B358</f>
        <v>Шкаф для школьных и дошкольных учреждений</v>
      </c>
      <c r="C357" s="200">
        <f>'[1]расчет '!BG358</f>
        <v>8202.071333333333</v>
      </c>
      <c r="D357" s="201">
        <f>'[1]расчет '!BH358</f>
        <v>8202.071333333333</v>
      </c>
      <c r="E357" s="201">
        <f>'[1]расчет '!BJ358</f>
        <v>9414.613192</v>
      </c>
      <c r="F357" s="213">
        <f>'[1]расчет '!BK358</f>
        <v>9950.404186666667</v>
      </c>
      <c r="G357" s="214">
        <f>'[1]расчет '!BL358</f>
        <v>11175.069317333333</v>
      </c>
      <c r="H357" s="205">
        <f>'[1]расчет '!BM358</f>
        <v>13012.067013333333</v>
      </c>
      <c r="I357" s="215">
        <f>'[1]расчет '!CO358</f>
        <v>15308.314133333333</v>
      </c>
      <c r="J357" s="216"/>
      <c r="K357" s="217"/>
      <c r="L357" s="221">
        <f>'[1]расчет '!CR358</f>
        <v>0</v>
      </c>
      <c r="M357" s="181">
        <f>'[1]расчет '!CS358</f>
        <v>0</v>
      </c>
      <c r="N357" s="227"/>
      <c r="O357" s="228"/>
      <c r="P357" s="228"/>
      <c r="Q357" s="228"/>
      <c r="R357" s="228"/>
      <c r="S357" s="228"/>
      <c r="T357" s="228"/>
      <c r="U357" s="228"/>
      <c r="V357" s="228"/>
      <c r="W357" s="250" t="e">
        <f>#REF!*1.0753</f>
        <v>#REF!</v>
      </c>
      <c r="X357" s="250" t="e">
        <f t="shared" si="24"/>
        <v>#REF!</v>
      </c>
      <c r="Y357" s="250" t="e">
        <f>(X357*#REF!/100)+X357</f>
        <v>#REF!</v>
      </c>
      <c r="Z357" s="250" t="e">
        <f t="shared" si="25"/>
        <v>#REF!</v>
      </c>
      <c r="AA357" s="250" t="e">
        <f t="shared" si="26"/>
        <v>#REF!</v>
      </c>
      <c r="AB357" s="250" t="e">
        <f t="shared" si="27"/>
        <v>#REF!</v>
      </c>
      <c r="AC357" s="250" t="e">
        <f>(AB357*#REF!/100)+AB357</f>
        <v>#REF!</v>
      </c>
    </row>
    <row r="358" spans="1:29" ht="15" thickBot="1">
      <c r="A358" s="174">
        <f>'[1]зона-МСК'!A359</f>
        <v>20000120693</v>
      </c>
      <c r="B358" s="174" t="str">
        <f>'[1]зона-МСК'!B359</f>
        <v>Шкаф инструментальный 1820х820х450 (на 30 ящиков)</v>
      </c>
      <c r="C358" s="200">
        <f>'[1]расчет '!BG359</f>
        <v>34139.59955555556</v>
      </c>
      <c r="D358" s="201">
        <f>'[1]расчет '!BH359</f>
        <v>34139.59955555556</v>
      </c>
      <c r="E358" s="201">
        <f>'[1]расчет '!BJ359</f>
        <v>34489.21596266667</v>
      </c>
      <c r="F358" s="213">
        <f>'[1]расчет '!BK359</f>
        <v>36452.01687111111</v>
      </c>
      <c r="G358" s="214">
        <f>'[1]расчет '!BL359</f>
        <v>40938.418947555554</v>
      </c>
      <c r="H358" s="205">
        <f>'[1]расчет '!BM359</f>
        <v>47668.02206222222</v>
      </c>
      <c r="I358" s="215">
        <f>'[1]расчет '!CO359</f>
        <v>56080.02595555555</v>
      </c>
      <c r="J358" s="216"/>
      <c r="K358" s="217"/>
      <c r="L358" s="221">
        <f>'[1]расчет '!CR359</f>
        <v>0</v>
      </c>
      <c r="M358" s="181">
        <f>'[1]расчет '!CS359</f>
        <v>0</v>
      </c>
      <c r="N358" s="227"/>
      <c r="O358" s="228"/>
      <c r="P358" s="228"/>
      <c r="Q358" s="228"/>
      <c r="R358" s="228"/>
      <c r="S358" s="228"/>
      <c r="T358" s="228"/>
      <c r="U358" s="228"/>
      <c r="V358" s="228"/>
      <c r="W358" s="250" t="e">
        <f>#REF!*1.0753</f>
        <v>#REF!</v>
      </c>
      <c r="X358" s="250" t="e">
        <f t="shared" si="24"/>
        <v>#REF!</v>
      </c>
      <c r="Y358" s="250" t="e">
        <f>(X358*#REF!/100)+X358</f>
        <v>#REF!</v>
      </c>
      <c r="Z358" s="250" t="e">
        <f t="shared" si="25"/>
        <v>#REF!</v>
      </c>
      <c r="AA358" s="250" t="e">
        <f t="shared" si="26"/>
        <v>#REF!</v>
      </c>
      <c r="AB358" s="250" t="e">
        <f t="shared" si="27"/>
        <v>#REF!</v>
      </c>
      <c r="AC358" s="250" t="e">
        <f>(AB358*#REF!/100)+AB358</f>
        <v>#REF!</v>
      </c>
    </row>
    <row r="359" spans="1:29" ht="15" thickBot="1">
      <c r="A359" s="174">
        <f>'[1]зона-МСК'!A360</f>
        <v>20000121114</v>
      </c>
      <c r="B359" s="174" t="str">
        <f>'[1]зона-МСК'!B360</f>
        <v>Шкаф офисный для документов</v>
      </c>
      <c r="C359" s="200">
        <f>'[1]расчет '!BG360</f>
        <v>9258.379555555555</v>
      </c>
      <c r="D359" s="201">
        <f>'[1]расчет '!BH360</f>
        <v>9258.379555555555</v>
      </c>
      <c r="E359" s="201">
        <f>'[1]расчет '!BJ360</f>
        <v>10006.095482666668</v>
      </c>
      <c r="F359" s="213">
        <f>'[1]расчет '!BK360</f>
        <v>10575.548071111112</v>
      </c>
      <c r="G359" s="214">
        <f>'[1]расчет '!BL360</f>
        <v>11877.153987555557</v>
      </c>
      <c r="H359" s="205">
        <f>'[1]расчет '!BM360</f>
        <v>13829.562862222223</v>
      </c>
      <c r="I359" s="215">
        <f>'[1]расчет '!CO360</f>
        <v>16270.073955555557</v>
      </c>
      <c r="J359" s="216"/>
      <c r="K359" s="217"/>
      <c r="L359" s="221">
        <f>'[1]расчет '!CR360</f>
        <v>0</v>
      </c>
      <c r="M359" s="181">
        <f>'[1]расчет '!CS360</f>
        <v>0</v>
      </c>
      <c r="N359" s="227"/>
      <c r="O359" s="228"/>
      <c r="P359" s="228"/>
      <c r="Q359" s="228"/>
      <c r="R359" s="228"/>
      <c r="S359" s="228"/>
      <c r="T359" s="228"/>
      <c r="U359" s="228"/>
      <c r="V359" s="228"/>
      <c r="W359" s="250" t="e">
        <f>#REF!*1.0753</f>
        <v>#REF!</v>
      </c>
      <c r="X359" s="250" t="e">
        <f t="shared" si="24"/>
        <v>#REF!</v>
      </c>
      <c r="Y359" s="250" t="e">
        <f>(X359*#REF!/100)+X359</f>
        <v>#REF!</v>
      </c>
      <c r="Z359" s="250" t="e">
        <f t="shared" si="25"/>
        <v>#REF!</v>
      </c>
      <c r="AA359" s="250" t="e">
        <f t="shared" si="26"/>
        <v>#REF!</v>
      </c>
      <c r="AB359" s="250" t="e">
        <f t="shared" si="27"/>
        <v>#REF!</v>
      </c>
      <c r="AC359" s="250" t="e">
        <f>(AB359*#REF!/100)+AB359</f>
        <v>#REF!</v>
      </c>
    </row>
    <row r="360" spans="1:29" ht="15" thickBot="1">
      <c r="A360" s="174">
        <f>'[1]зона-МСК'!A361</f>
        <v>20000124243</v>
      </c>
      <c r="B360" s="174" t="str">
        <f>'[1]зона-МСК'!B361</f>
        <v>Шкаф для хоз. инвентаря 2-х створчатый</v>
      </c>
      <c r="C360" s="200">
        <f>'[1]расчет '!BG361</f>
        <v>7010.123666666667</v>
      </c>
      <c r="D360" s="201">
        <f>'[1]расчет '!BH361</f>
        <v>7010.123666666667</v>
      </c>
      <c r="E360" s="201">
        <f>'[1]расчет '!BJ361</f>
        <v>7569.849188000001</v>
      </c>
      <c r="F360" s="213">
        <f>'[1]расчет '!BK361</f>
        <v>8000.653613333336</v>
      </c>
      <c r="G360" s="214">
        <f>'[1]расчет '!BL361</f>
        <v>8985.34944266667</v>
      </c>
      <c r="H360" s="205">
        <f>'[1]расчет '!BM361</f>
        <v>10462.393186666668</v>
      </c>
      <c r="I360" s="215">
        <f>'[1]расчет '!CO361</f>
        <v>12308.69786666667</v>
      </c>
      <c r="J360" s="216"/>
      <c r="K360" s="217"/>
      <c r="L360" s="221">
        <f>'[1]расчет '!CR361</f>
        <v>0</v>
      </c>
      <c r="M360" s="181">
        <f>'[1]расчет '!CS361</f>
        <v>0</v>
      </c>
      <c r="N360" s="227"/>
      <c r="O360" s="228"/>
      <c r="P360" s="228"/>
      <c r="Q360" s="228"/>
      <c r="R360" s="228"/>
      <c r="S360" s="228"/>
      <c r="T360" s="228"/>
      <c r="U360" s="228"/>
      <c r="V360" s="228"/>
      <c r="W360" s="250" t="e">
        <f>#REF!*1.0753</f>
        <v>#REF!</v>
      </c>
      <c r="X360" s="250" t="e">
        <f t="shared" si="24"/>
        <v>#REF!</v>
      </c>
      <c r="Y360" s="250" t="e">
        <f>(X360*#REF!/100)+X360</f>
        <v>#REF!</v>
      </c>
      <c r="Z360" s="250" t="e">
        <f t="shared" si="25"/>
        <v>#REF!</v>
      </c>
      <c r="AA360" s="250" t="e">
        <f t="shared" si="26"/>
        <v>#REF!</v>
      </c>
      <c r="AB360" s="250" t="e">
        <f t="shared" si="27"/>
        <v>#REF!</v>
      </c>
      <c r="AC360" s="250" t="e">
        <f>(AB360*#REF!/100)+AB360</f>
        <v>#REF!</v>
      </c>
    </row>
    <row r="361" spans="1:29" ht="15" thickBot="1">
      <c r="A361" s="252" t="e">
        <f>'[1]зона-МСК'!A362</f>
        <v>#REF!</v>
      </c>
      <c r="B361" s="252" t="str">
        <f>'[1]зона-МСК'!B362</f>
        <v>Индивидуальный шкаф кассира на 2 ячейки</v>
      </c>
      <c r="C361" s="200">
        <f>'[1]расчет '!BG362</f>
        <v>1745.3151111111108</v>
      </c>
      <c r="D361" s="201">
        <f>'[1]расчет '!BH362</f>
        <v>1745.3151111111108</v>
      </c>
      <c r="E361" s="201">
        <f>'[1]расчет '!BJ362</f>
        <v>1896.560069333333</v>
      </c>
      <c r="F361" s="213">
        <f>'[1]расчет '!BK362</f>
        <v>2004.4943822222222</v>
      </c>
      <c r="G361" s="214">
        <f>'[1]расчет '!BL362</f>
        <v>2251.2013831111108</v>
      </c>
      <c r="H361" s="205">
        <f>'[1]расчет '!BM362</f>
        <v>2621.261884444444</v>
      </c>
      <c r="I361" s="215">
        <f>'[1]расчет '!CO362</f>
        <v>3083.837511111111</v>
      </c>
      <c r="J361" s="216"/>
      <c r="K361" s="217"/>
      <c r="L361" s="221">
        <f>'[1]расчет '!CR362</f>
        <v>0</v>
      </c>
      <c r="M361" s="181">
        <f>'[1]расчет '!CS362</f>
        <v>0</v>
      </c>
      <c r="N361" s="227"/>
      <c r="O361" s="228"/>
      <c r="P361" s="228"/>
      <c r="Q361" s="228"/>
      <c r="R361" s="228"/>
      <c r="S361" s="228"/>
      <c r="T361" s="228"/>
      <c r="U361" s="228"/>
      <c r="V361" s="228"/>
      <c r="W361" s="250" t="e">
        <f>#REF!*1.0753</f>
        <v>#REF!</v>
      </c>
      <c r="X361" s="250" t="e">
        <f t="shared" si="24"/>
        <v>#REF!</v>
      </c>
      <c r="Y361" s="250" t="e">
        <f>(X361*#REF!/100)+X361</f>
        <v>#REF!</v>
      </c>
      <c r="Z361" s="250" t="e">
        <f t="shared" si="25"/>
        <v>#REF!</v>
      </c>
      <c r="AA361" s="250" t="e">
        <f t="shared" si="26"/>
        <v>#REF!</v>
      </c>
      <c r="AB361" s="250" t="e">
        <f t="shared" si="27"/>
        <v>#REF!</v>
      </c>
      <c r="AC361" s="250" t="e">
        <f>(AB361*#REF!/100)+AB361</f>
        <v>#REF!</v>
      </c>
    </row>
    <row r="362" spans="1:29" ht="15" thickBot="1">
      <c r="A362" s="252" t="e">
        <f>'[1]зона-МСК'!A363</f>
        <v>#REF!</v>
      </c>
      <c r="B362" s="252" t="str">
        <f>'[1]зона-МСК'!B363</f>
        <v>Индивидуальный шкаф кассира на 4 ячейки</v>
      </c>
      <c r="C362" s="200">
        <f>'[1]расчет '!BG363</f>
        <v>2730.1345185185187</v>
      </c>
      <c r="D362" s="201">
        <f>'[1]расчет '!BH363</f>
        <v>2730.1345185185187</v>
      </c>
      <c r="E362" s="201">
        <f>'[1]расчет '!BJ363</f>
        <v>2985.069032888889</v>
      </c>
      <c r="F362" s="213">
        <f>'[1]расчет '!BK363</f>
        <v>3154.9510103703706</v>
      </c>
      <c r="G362" s="214">
        <f>'[1]расчет '!BL363</f>
        <v>3543.2526731851854</v>
      </c>
      <c r="H362" s="205">
        <f>'[1]расчет '!BM363</f>
        <v>4125.705167407407</v>
      </c>
      <c r="I362" s="215">
        <f>'[1]расчет '!CO363</f>
        <v>4853.770785185186</v>
      </c>
      <c r="J362" s="216"/>
      <c r="K362" s="217"/>
      <c r="L362" s="221">
        <f>'[1]расчет '!CR363</f>
        <v>0</v>
      </c>
      <c r="M362" s="181">
        <f>'[1]расчет '!CS363</f>
        <v>0</v>
      </c>
      <c r="N362" s="227"/>
      <c r="O362" s="228"/>
      <c r="P362" s="228"/>
      <c r="Q362" s="228"/>
      <c r="R362" s="228"/>
      <c r="S362" s="228"/>
      <c r="T362" s="228"/>
      <c r="U362" s="228"/>
      <c r="V362" s="228"/>
      <c r="W362" s="250" t="e">
        <f>#REF!*1.0753</f>
        <v>#REF!</v>
      </c>
      <c r="X362" s="250" t="e">
        <f t="shared" si="24"/>
        <v>#REF!</v>
      </c>
      <c r="Y362" s="250" t="e">
        <f>(X362*#REF!/100)+X362</f>
        <v>#REF!</v>
      </c>
      <c r="Z362" s="250" t="e">
        <f t="shared" si="25"/>
        <v>#REF!</v>
      </c>
      <c r="AA362" s="250" t="e">
        <f t="shared" si="26"/>
        <v>#REF!</v>
      </c>
      <c r="AB362" s="250" t="e">
        <f t="shared" si="27"/>
        <v>#REF!</v>
      </c>
      <c r="AC362" s="250" t="e">
        <f>(AB362*#REF!/100)+AB362</f>
        <v>#REF!</v>
      </c>
    </row>
    <row r="363" spans="1:29" ht="15" thickBot="1">
      <c r="A363" s="252" t="e">
        <f>'[1]зона-МСК'!A364</f>
        <v>#REF!</v>
      </c>
      <c r="B363" s="252" t="str">
        <f>'[1]зона-МСК'!B364</f>
        <v>Индивидуальный шкаф кассира на 6 ячеек</v>
      </c>
      <c r="C363" s="200">
        <f>'[1]расчет '!BG364</f>
        <v>4209.315777777778</v>
      </c>
      <c r="D363" s="201">
        <f>'[1]расчет '!BH364</f>
        <v>4209.315777777778</v>
      </c>
      <c r="E363" s="201">
        <f>'[1]расчет '!BJ364</f>
        <v>4589.891725333333</v>
      </c>
      <c r="F363" s="213">
        <f>'[1]расчет '!BK364</f>
        <v>4851.105075555556</v>
      </c>
      <c r="G363" s="214">
        <f>'[1]расчет '!BL364</f>
        <v>5448.164161777778</v>
      </c>
      <c r="H363" s="205">
        <f>'[1]расчет '!BM364</f>
        <v>6343.752791111111</v>
      </c>
      <c r="I363" s="215">
        <f>'[1]расчет '!CO364</f>
        <v>7463.238577777778</v>
      </c>
      <c r="J363" s="216"/>
      <c r="K363" s="217"/>
      <c r="L363" s="221">
        <f>'[1]расчет '!CR364</f>
        <v>0</v>
      </c>
      <c r="M363" s="181">
        <f>'[1]расчет '!CS364</f>
        <v>0</v>
      </c>
      <c r="N363" s="227"/>
      <c r="O363" s="228"/>
      <c r="P363" s="228"/>
      <c r="Q363" s="228"/>
      <c r="R363" s="228"/>
      <c r="S363" s="228"/>
      <c r="T363" s="228"/>
      <c r="U363" s="228"/>
      <c r="V363" s="228"/>
      <c r="W363" s="250" t="e">
        <f>#REF!*1.0753</f>
        <v>#REF!</v>
      </c>
      <c r="X363" s="250" t="e">
        <f t="shared" si="24"/>
        <v>#REF!</v>
      </c>
      <c r="Y363" s="250" t="e">
        <f>(X363*#REF!/100)+X363</f>
        <v>#REF!</v>
      </c>
      <c r="Z363" s="250" t="e">
        <f t="shared" si="25"/>
        <v>#REF!</v>
      </c>
      <c r="AA363" s="250" t="e">
        <f t="shared" si="26"/>
        <v>#REF!</v>
      </c>
      <c r="AB363" s="250" t="e">
        <f t="shared" si="27"/>
        <v>#REF!</v>
      </c>
      <c r="AC363" s="250" t="e">
        <f>(AB363*#REF!/100)+AB363</f>
        <v>#REF!</v>
      </c>
    </row>
    <row r="364" spans="1:29" ht="15" thickBot="1">
      <c r="A364" s="252" t="e">
        <f>'[1]зона-МСК'!A365</f>
        <v>#REF!</v>
      </c>
      <c r="B364" s="252" t="str">
        <f>'[1]зона-МСК'!B365</f>
        <v>Шкаф для одежды на подставке с деревянной скамьей 2-х створчатый</v>
      </c>
      <c r="C364" s="200">
        <f>'[1]расчет '!BG365</f>
        <v>8981.011555555555</v>
      </c>
      <c r="D364" s="201">
        <f>'[1]расчет '!BH365</f>
        <v>8981.011555555555</v>
      </c>
      <c r="E364" s="201">
        <f>'[1]расчет '!BJ365</f>
        <v>9733.165370666668</v>
      </c>
      <c r="F364" s="213">
        <f>'[1]расчет '!BK365</f>
        <v>10287.085351111113</v>
      </c>
      <c r="G364" s="214">
        <f>'[1]расчет '!BL365</f>
        <v>11553.188163555556</v>
      </c>
      <c r="H364" s="205">
        <f>'[1]расчет '!BM365</f>
        <v>13452.342382222223</v>
      </c>
      <c r="I364" s="215">
        <f>'[1]расчет '!CO365</f>
        <v>15826.285155555557</v>
      </c>
      <c r="J364" s="216"/>
      <c r="K364" s="217"/>
      <c r="L364" s="221">
        <f>'[1]расчет '!CR365</f>
        <v>0</v>
      </c>
      <c r="M364" s="181">
        <f>'[1]расчет '!CS365</f>
        <v>0</v>
      </c>
      <c r="N364" s="227"/>
      <c r="O364" s="228"/>
      <c r="P364" s="228"/>
      <c r="Q364" s="228"/>
      <c r="R364" s="228"/>
      <c r="S364" s="228"/>
      <c r="T364" s="228"/>
      <c r="U364" s="228"/>
      <c r="V364" s="228"/>
      <c r="W364" s="250" t="e">
        <f>#REF!*1.0753</f>
        <v>#REF!</v>
      </c>
      <c r="X364" s="250" t="e">
        <f t="shared" si="24"/>
        <v>#REF!</v>
      </c>
      <c r="Y364" s="250" t="e">
        <f>(X364*#REF!/100)+X364</f>
        <v>#REF!</v>
      </c>
      <c r="Z364" s="250" t="e">
        <f t="shared" si="25"/>
        <v>#REF!</v>
      </c>
      <c r="AA364" s="250" t="e">
        <f t="shared" si="26"/>
        <v>#REF!</v>
      </c>
      <c r="AB364" s="250" t="e">
        <f t="shared" si="27"/>
        <v>#REF!</v>
      </c>
      <c r="AC364" s="250" t="e">
        <f>(AB364*#REF!/100)+AB364</f>
        <v>#REF!</v>
      </c>
    </row>
    <row r="365" spans="1:13" s="210" customFormat="1" ht="13.5" thickBot="1">
      <c r="A365" s="199" t="e">
        <f>'[1]зона-МСК'!A366</f>
        <v>#REF!</v>
      </c>
      <c r="B365" s="199" t="str">
        <f>'[1]зона-МСК'!B366</f>
        <v>КМК</v>
      </c>
      <c r="C365" s="200" t="e">
        <f>'[1]расчет '!BG366</f>
        <v>#DIV/0!</v>
      </c>
      <c r="D365" s="201" t="e">
        <f>'[1]расчет '!BH366</f>
        <v>#DIV/0!</v>
      </c>
      <c r="E365" s="201">
        <f>'[1]расчет '!BJ366</f>
        <v>0</v>
      </c>
      <c r="F365" s="213">
        <f>'[1]расчет '!BK366</f>
        <v>0</v>
      </c>
      <c r="G365" s="214">
        <f>'[1]расчет '!BL366</f>
        <v>0</v>
      </c>
      <c r="H365" s="205">
        <f>'[1]расчет '!BM366</f>
        <v>0</v>
      </c>
      <c r="I365" s="215" t="e">
        <f>'[1]расчет '!CO366</f>
        <v>#REF!</v>
      </c>
      <c r="J365" s="216"/>
      <c r="K365" s="217"/>
      <c r="L365" s="221">
        <f>'[1]расчет '!CR366</f>
        <v>0</v>
      </c>
      <c r="M365" s="181">
        <f>'[1]расчет '!CS366</f>
        <v>0</v>
      </c>
    </row>
    <row r="366" spans="1:22" ht="26.25" thickBot="1">
      <c r="A366" s="174">
        <f>'[1]зона-МСК'!A367</f>
        <v>20000119146</v>
      </c>
      <c r="B366" s="174" t="str">
        <f>'[1]зона-МСК'!B367</f>
        <v>Комплект ШСО</v>
      </c>
      <c r="C366" s="200">
        <f>'[1]расчет '!BG367</f>
        <v>8329.175925925925</v>
      </c>
      <c r="D366" s="201">
        <f>'[1]расчет '!BH367</f>
        <v>8329.175925925925</v>
      </c>
      <c r="E366" s="201">
        <f>'[1]расчет '!BJ367</f>
        <v>8345.217444444444</v>
      </c>
      <c r="F366" s="213">
        <f>'[1]расчет '!BK367</f>
        <v>8820.14851851852</v>
      </c>
      <c r="G366" s="214">
        <f>'[1]расчет '!BL367</f>
        <v>9905.705259259259</v>
      </c>
      <c r="H366" s="205">
        <f>'[1]расчет '!BM367</f>
        <v>11534.04037037037</v>
      </c>
      <c r="I366" s="215">
        <f>'[1]расчет '!CO367</f>
        <v>13569.45925925926</v>
      </c>
      <c r="J366" s="216"/>
      <c r="K366" s="217"/>
      <c r="L366" s="221">
        <f>'[1]расчет '!CR367</f>
        <v>0</v>
      </c>
      <c r="M366" s="181">
        <f>'[1]расчет '!CS367</f>
        <v>0</v>
      </c>
      <c r="N366" s="253" t="s">
        <v>451</v>
      </c>
      <c r="O366" s="228">
        <v>6344</v>
      </c>
      <c r="P366" s="228"/>
      <c r="Q366" s="228">
        <v>7071</v>
      </c>
      <c r="R366" s="228">
        <v>7401</v>
      </c>
      <c r="S366" s="228"/>
      <c r="T366" s="228"/>
      <c r="U366" s="228"/>
      <c r="V366" s="228"/>
    </row>
    <row r="367" spans="1:22" ht="26.25" thickBot="1">
      <c r="A367" s="174">
        <f>'[1]зона-МСК'!A368</f>
        <v>20000121975</v>
      </c>
      <c r="B367" s="174" t="str">
        <f>'[1]зона-МСК'!B368</f>
        <v>Комплект ШСО/600</v>
      </c>
      <c r="C367" s="200">
        <f>'[1]расчет '!BG368</f>
        <v>7872.962592592592</v>
      </c>
      <c r="D367" s="201">
        <f>'[1]расчет '!BH368</f>
        <v>7872.962592592592</v>
      </c>
      <c r="E367" s="201">
        <f>'[1]расчет '!BJ368</f>
        <v>7896.3035244444445</v>
      </c>
      <c r="F367" s="213">
        <f>'[1]расчет '!BK368</f>
        <v>8345.686651851851</v>
      </c>
      <c r="G367" s="214">
        <f>'[1]расчет '!BL368</f>
        <v>9372.848085925925</v>
      </c>
      <c r="H367" s="205">
        <f>'[1]расчет '!BM368</f>
        <v>10913.590237037037</v>
      </c>
      <c r="I367" s="215">
        <f>'[1]расчет '!CO368</f>
        <v>12839.517925925926</v>
      </c>
      <c r="J367" s="216"/>
      <c r="K367" s="217"/>
      <c r="L367" s="221">
        <f>'[1]расчет '!CR368</f>
        <v>0</v>
      </c>
      <c r="M367" s="181">
        <f>'[1]расчет '!CS368</f>
        <v>0</v>
      </c>
      <c r="N367" s="253" t="s">
        <v>452</v>
      </c>
      <c r="O367" s="228">
        <v>5860</v>
      </c>
      <c r="P367" s="228"/>
      <c r="Q367" s="228">
        <v>6531</v>
      </c>
      <c r="R367" s="228">
        <v>6836</v>
      </c>
      <c r="S367" s="228"/>
      <c r="T367" s="228"/>
      <c r="U367" s="228"/>
      <c r="V367" s="228"/>
    </row>
    <row r="368" spans="1:22" ht="26.25" thickBot="1">
      <c r="A368" s="174">
        <f>'[1]зона-МСК'!A369</f>
        <v>20000119165</v>
      </c>
      <c r="B368" s="174" t="str">
        <f>'[1]зона-МСК'!B369</f>
        <v>Комплект ШСО2000/4</v>
      </c>
      <c r="C368" s="200">
        <f>'[1]расчет '!BG369</f>
        <v>11605.175925925925</v>
      </c>
      <c r="D368" s="201">
        <f>'[1]расчет '!BH369</f>
        <v>11605.175925925925</v>
      </c>
      <c r="E368" s="201">
        <f>'[1]расчет '!BJ369</f>
        <v>11568.801444444443</v>
      </c>
      <c r="F368" s="213">
        <f>'[1]расчет '!BK369</f>
        <v>12227.188518518518</v>
      </c>
      <c r="G368" s="214">
        <f>'[1]расчет '!BL369</f>
        <v>13732.073259259258</v>
      </c>
      <c r="H368" s="205">
        <f>'[1]расчет '!BM369</f>
        <v>15989.40037037037</v>
      </c>
      <c r="I368" s="215">
        <f>'[1]расчет '!CO369</f>
        <v>18811.05925925926</v>
      </c>
      <c r="J368" s="216"/>
      <c r="K368" s="217"/>
      <c r="L368" s="221">
        <f>'[1]расчет '!CR369</f>
        <v>0</v>
      </c>
      <c r="M368" s="181">
        <f>'[1]расчет '!CS369</f>
        <v>0</v>
      </c>
      <c r="N368" s="253" t="s">
        <v>453</v>
      </c>
      <c r="O368" s="228">
        <v>8903</v>
      </c>
      <c r="P368" s="228"/>
      <c r="Q368" s="228">
        <v>9923</v>
      </c>
      <c r="R368" s="228">
        <v>10387</v>
      </c>
      <c r="S368" s="228"/>
      <c r="T368" s="228"/>
      <c r="U368" s="228"/>
      <c r="V368" s="228"/>
    </row>
    <row r="369" spans="1:22" ht="13.5" thickBot="1">
      <c r="A369" s="174" t="str">
        <f>'[1]зона-МСК'!A370</f>
        <v>УП-00005004          </v>
      </c>
      <c r="B369" s="174" t="str">
        <f>'[1]зона-МСК'!B370</f>
        <v>Комплект ШСМ 22</v>
      </c>
      <c r="C369" s="200">
        <f>'[1]расчет '!BG370</f>
        <v>7710.375925925926</v>
      </c>
      <c r="D369" s="201">
        <f>'[1]расчет '!BH370</f>
        <v>7710.375925925926</v>
      </c>
      <c r="E369" s="201">
        <f>'[1]расчет '!BJ370</f>
        <v>7736.318244444445</v>
      </c>
      <c r="F369" s="213">
        <f>'[1]расчет '!BK370</f>
        <v>8176.59651851852</v>
      </c>
      <c r="G369" s="214">
        <f>'[1]расчет '!BL370</f>
        <v>9182.94685925926</v>
      </c>
      <c r="H369" s="205">
        <f>'[1]расчет '!BM370</f>
        <v>10692.472370370371</v>
      </c>
      <c r="I369" s="215">
        <f>'[1]расчет '!CO370</f>
        <v>12579.37925925926</v>
      </c>
      <c r="J369" s="216"/>
      <c r="K369" s="217"/>
      <c r="L369" s="221" t="e">
        <f>'[1]расчет '!CR370</f>
        <v>#REF!</v>
      </c>
      <c r="M369" s="181" t="e">
        <f>'[1]расчет '!CS370</f>
        <v>#REF!</v>
      </c>
      <c r="N369" s="253"/>
      <c r="O369" s="228"/>
      <c r="P369" s="228"/>
      <c r="Q369" s="228"/>
      <c r="R369" s="228"/>
      <c r="S369" s="228"/>
      <c r="T369" s="228"/>
      <c r="U369" s="228"/>
      <c r="V369" s="228"/>
    </row>
    <row r="370" spans="1:22" ht="13.5" thickBot="1">
      <c r="A370" s="174" t="str">
        <f>'[1]зона-МСК'!A371</f>
        <v>УП-00005006          </v>
      </c>
      <c r="B370" s="174" t="str">
        <f>'[1]зона-МСК'!B371</f>
        <v>Комплект ШСМ 22/600</v>
      </c>
      <c r="C370" s="200">
        <f>'[1]расчет '!BG371</f>
        <v>7325.74925925926</v>
      </c>
      <c r="D370" s="201">
        <f>'[1]расчет '!BH371</f>
        <v>7325.74925925926</v>
      </c>
      <c r="E370" s="201">
        <f>'[1]расчет '!BJ371</f>
        <v>7357.845604444446</v>
      </c>
      <c r="F370" s="213">
        <f>'[1]расчет '!BK371</f>
        <v>7776.584785185187</v>
      </c>
      <c r="G370" s="214">
        <f>'[1]расчет '!BL371</f>
        <v>8733.702912592595</v>
      </c>
      <c r="H370" s="205">
        <f>'[1]расчет '!BM371</f>
        <v>10169.380103703705</v>
      </c>
      <c r="I370" s="215">
        <f>'[1]расчет '!CO371</f>
        <v>11963.976592592595</v>
      </c>
      <c r="J370" s="216"/>
      <c r="K370" s="217"/>
      <c r="L370" s="221" t="e">
        <f>'[1]расчет '!CR371</f>
        <v>#REF!</v>
      </c>
      <c r="M370" s="181" t="e">
        <f>'[1]расчет '!CS371</f>
        <v>#REF!</v>
      </c>
      <c r="N370" s="253"/>
      <c r="O370" s="228"/>
      <c r="P370" s="228"/>
      <c r="Q370" s="228"/>
      <c r="R370" s="228"/>
      <c r="S370" s="228"/>
      <c r="T370" s="228"/>
      <c r="U370" s="228"/>
      <c r="V370" s="228"/>
    </row>
    <row r="371" spans="1:22" ht="13.5" thickBot="1">
      <c r="A371" s="174">
        <f>'[1]зона-МСК'!A372</f>
        <v>20000119168</v>
      </c>
      <c r="B371" s="174" t="str">
        <f>'[1]зона-МСК'!B372</f>
        <v>Модуль сушильный для обуви Союз-10 (Россия)</v>
      </c>
      <c r="C371" s="200">
        <f>'[1]расчет '!BG372</f>
        <v>30056.83444444444</v>
      </c>
      <c r="D371" s="201">
        <f>'[1]расчет '!BH372</f>
        <v>30056.83444444444</v>
      </c>
      <c r="E371" s="201">
        <f>'[1]расчет '!BJ372</f>
        <v>30023.850093333334</v>
      </c>
      <c r="F371" s="213">
        <f>'[1]расчет '!BK372</f>
        <v>31732.524488888892</v>
      </c>
      <c r="G371" s="214">
        <f>'[1]расчет '!BL372</f>
        <v>35638.065964444446</v>
      </c>
      <c r="H371" s="205">
        <f>'[1]расчет '!BM372</f>
        <v>41496.37817777778</v>
      </c>
      <c r="I371" s="215">
        <f>'[1]расчет '!CO372</f>
        <v>48819.268444444446</v>
      </c>
      <c r="J371" s="216"/>
      <c r="K371" s="217"/>
      <c r="L371" s="221">
        <f>'[1]расчет '!CR372</f>
        <v>0</v>
      </c>
      <c r="M371" s="181">
        <f>'[1]расчет '!CS372</f>
        <v>0</v>
      </c>
      <c r="N371" s="253"/>
      <c r="O371" s="228"/>
      <c r="P371" s="228"/>
      <c r="Q371" s="228"/>
      <c r="R371" s="228"/>
      <c r="S371" s="228"/>
      <c r="T371" s="228"/>
      <c r="U371" s="228"/>
      <c r="V371" s="228"/>
    </row>
    <row r="372" spans="1:22" ht="13.5" thickBot="1">
      <c r="A372" s="174">
        <f>'[1]зона-МСК'!A373</f>
        <v>20000119169</v>
      </c>
      <c r="B372" s="174" t="str">
        <f>'[1]зона-МСК'!B373</f>
        <v>Модуль сушильный для обуви Союз-20 (Россия)</v>
      </c>
      <c r="C372" s="200">
        <f>'[1]расчет '!BG373</f>
        <v>43853.71833333334</v>
      </c>
      <c r="D372" s="201">
        <f>'[1]расчет '!BH373</f>
        <v>43853.71833333334</v>
      </c>
      <c r="E372" s="201">
        <f>'[1]расчет '!BJ373</f>
        <v>43823.94634</v>
      </c>
      <c r="F372" s="213">
        <f>'[1]расчет '!BK373</f>
        <v>46317.99206666667</v>
      </c>
      <c r="G372" s="214">
        <f>'[1]расчет '!BL373</f>
        <v>52018.668013333336</v>
      </c>
      <c r="H372" s="205">
        <f>'[1]расчет '!BM373</f>
        <v>60569.68193333333</v>
      </c>
      <c r="I372" s="215">
        <f>'[1]расчет '!CO373</f>
        <v>71258.44933333334</v>
      </c>
      <c r="J372" s="216"/>
      <c r="K372" s="217"/>
      <c r="L372" s="221">
        <f>'[1]расчет '!CR373</f>
        <v>0</v>
      </c>
      <c r="M372" s="181">
        <f>'[1]расчет '!CS373</f>
        <v>0</v>
      </c>
      <c r="N372" s="253"/>
      <c r="O372" s="228"/>
      <c r="P372" s="228"/>
      <c r="Q372" s="228"/>
      <c r="R372" s="228"/>
      <c r="S372" s="228"/>
      <c r="T372" s="228"/>
      <c r="U372" s="228"/>
      <c r="V372" s="228"/>
    </row>
    <row r="373" spans="1:22" ht="13.5" thickBot="1">
      <c r="A373" s="174">
        <f>'[1]зона-МСК'!A374</f>
        <v>20000119171</v>
      </c>
      <c r="B373" s="174" t="str">
        <f>'[1]зона-МСК'!B374</f>
        <v>Подставка под модуль сушильный Союз-10</v>
      </c>
      <c r="C373" s="200">
        <f>'[1]расчет '!BG374</f>
        <v>1597.7455555555557</v>
      </c>
      <c r="D373" s="201">
        <f>'[1]расчет '!BH374</f>
        <v>1597.7455555555557</v>
      </c>
      <c r="E373" s="201">
        <f>'[1]расчет '!BJ374</f>
        <v>1661.766626666667</v>
      </c>
      <c r="F373" s="213">
        <f>'[1]расчет '!BK374</f>
        <v>1756.3387111111115</v>
      </c>
      <c r="G373" s="214">
        <f>'[1]расчет '!BL374</f>
        <v>1972.5034755555557</v>
      </c>
      <c r="H373" s="205">
        <f>'[1]расчет '!BM374</f>
        <v>2296.750622222223</v>
      </c>
      <c r="I373" s="215">
        <f>'[1]расчет '!CO374</f>
        <v>2702.059555555556</v>
      </c>
      <c r="J373" s="216"/>
      <c r="K373" s="217"/>
      <c r="L373" s="221">
        <f>'[1]расчет '!CR374</f>
        <v>0</v>
      </c>
      <c r="M373" s="181">
        <f>'[1]расчет '!CS374</f>
        <v>0</v>
      </c>
      <c r="N373" s="253"/>
      <c r="O373" s="228"/>
      <c r="P373" s="228"/>
      <c r="Q373" s="228"/>
      <c r="R373" s="228"/>
      <c r="S373" s="228"/>
      <c r="T373" s="228"/>
      <c r="U373" s="228"/>
      <c r="V373" s="228"/>
    </row>
    <row r="374" spans="1:22" ht="13.5" thickBot="1">
      <c r="A374" s="174">
        <f>'[1]зона-МСК'!A375</f>
        <v>20000119170</v>
      </c>
      <c r="B374" s="174" t="str">
        <f>'[1]зона-МСК'!B375</f>
        <v>Подставка под модуль сушильный Союз-20</v>
      </c>
      <c r="C374" s="200">
        <f>'[1]расчет '!BG375</f>
        <v>2578.1188888888883</v>
      </c>
      <c r="D374" s="201">
        <f>'[1]расчет '!BH375</f>
        <v>2578.1188888888883</v>
      </c>
      <c r="E374" s="201">
        <f>'[1]расчет '!BJ375</f>
        <v>2626.4539866666664</v>
      </c>
      <c r="F374" s="213">
        <f>'[1]расчет '!BK375</f>
        <v>2775.9269777777777</v>
      </c>
      <c r="G374" s="214">
        <f>'[1]расчет '!BL375</f>
        <v>3117.5795288888885</v>
      </c>
      <c r="H374" s="205">
        <f>'[1]расчет '!BM375</f>
        <v>3630.0583555555554</v>
      </c>
      <c r="I374" s="215">
        <f>'[1]расчет '!CO375</f>
        <v>4270.656888888889</v>
      </c>
      <c r="J374" s="216"/>
      <c r="K374" s="217"/>
      <c r="L374" s="221">
        <f>'[1]расчет '!CR375</f>
        <v>0</v>
      </c>
      <c r="M374" s="181">
        <f>'[1]расчет '!CS375</f>
        <v>0</v>
      </c>
      <c r="N374" s="253"/>
      <c r="O374" s="228"/>
      <c r="P374" s="228"/>
      <c r="Q374" s="228"/>
      <c r="R374" s="228"/>
      <c r="S374" s="228"/>
      <c r="T374" s="228"/>
      <c r="U374" s="228"/>
      <c r="V374" s="228"/>
    </row>
    <row r="375" spans="1:29" s="219" customFormat="1" ht="26.25" thickBot="1">
      <c r="A375" s="174">
        <f>'[1]зона-МСК'!A376</f>
        <v>20000119147</v>
      </c>
      <c r="B375" s="174" t="str">
        <f>'[1]зона-МСК'!B376</f>
        <v>Подставка ШСО-2000</v>
      </c>
      <c r="C375" s="200">
        <f>'[1]расчет '!BG376</f>
        <v>14109.91380952381</v>
      </c>
      <c r="D375" s="201">
        <f>'[1]расчет '!BH376</f>
        <v>14109.91380952381</v>
      </c>
      <c r="E375" s="201">
        <f>'[1]расчет '!BJ376</f>
        <v>14076.123045714286</v>
      </c>
      <c r="F375" s="213">
        <f>'[1]расчет '!BK376</f>
        <v>14877.20321904762</v>
      </c>
      <c r="G375" s="214">
        <f>'[1]расчет '!BL376</f>
        <v>16708.243615238098</v>
      </c>
      <c r="H375" s="205">
        <f>'[1]расчет '!BM376</f>
        <v>19454.80420952381</v>
      </c>
      <c r="I375" s="215">
        <f>'[1]расчет '!CO376</f>
        <v>22888.004952380954</v>
      </c>
      <c r="J375" s="216"/>
      <c r="K375" s="217"/>
      <c r="L375" s="221">
        <f>'[1]расчет '!CR376</f>
        <v>0</v>
      </c>
      <c r="M375" s="181">
        <f>'[1]расчет '!CS376</f>
        <v>0</v>
      </c>
      <c r="N375" s="253" t="s">
        <v>454</v>
      </c>
      <c r="O375" s="228">
        <v>11902</v>
      </c>
      <c r="P375" s="228"/>
      <c r="Q375" s="228">
        <v>13266</v>
      </c>
      <c r="R375" s="228">
        <v>13886</v>
      </c>
      <c r="S375" s="228"/>
      <c r="T375" s="228"/>
      <c r="U375" s="228"/>
      <c r="V375" s="228"/>
      <c r="W375" s="182"/>
      <c r="X375" s="182"/>
      <c r="Y375" s="182"/>
      <c r="Z375" s="182"/>
      <c r="AA375" s="182"/>
      <c r="AB375" s="182"/>
      <c r="AC375" s="182"/>
    </row>
    <row r="376" spans="1:29" s="219" customFormat="1" ht="26.25" thickBot="1">
      <c r="A376" s="174">
        <f>'[1]зона-МСК'!A377</f>
        <v>20000119166</v>
      </c>
      <c r="B376" s="174" t="str">
        <f>'[1]зона-МСК'!B377</f>
        <v>Подставка ШСО-2000/4</v>
      </c>
      <c r="C376" s="200">
        <f>'[1]расчет '!BG377</f>
        <v>14442.367142857143</v>
      </c>
      <c r="D376" s="201">
        <f>'[1]расчет '!BH377</f>
        <v>14442.367142857143</v>
      </c>
      <c r="E376" s="201">
        <f>'[1]расчет '!BJ377</f>
        <v>14403.257125714286</v>
      </c>
      <c r="F376" s="213">
        <f>'[1]расчет '!BK377</f>
        <v>15222.954685714287</v>
      </c>
      <c r="G376" s="214">
        <f>'[1]расчет '!BL377</f>
        <v>17096.549108571427</v>
      </c>
      <c r="H376" s="205">
        <f>'[1]расчет '!BM377</f>
        <v>19906.940742857143</v>
      </c>
      <c r="I376" s="215">
        <f>'[1]расчет '!CO377</f>
        <v>23419.930285714287</v>
      </c>
      <c r="J376" s="216"/>
      <c r="K376" s="217"/>
      <c r="L376" s="221">
        <f>'[1]расчет '!CR377</f>
        <v>0</v>
      </c>
      <c r="M376" s="181">
        <f>'[1]расчет '!CS377</f>
        <v>0</v>
      </c>
      <c r="N376" s="253" t="s">
        <v>455</v>
      </c>
      <c r="O376" s="228">
        <v>12762</v>
      </c>
      <c r="P376" s="228"/>
      <c r="Q376" s="228">
        <v>14225</v>
      </c>
      <c r="R376" s="228">
        <v>14889</v>
      </c>
      <c r="S376" s="228"/>
      <c r="T376" s="228"/>
      <c r="U376" s="228"/>
      <c r="V376" s="228"/>
      <c r="W376" s="182"/>
      <c r="X376" s="182"/>
      <c r="Y376" s="182"/>
      <c r="Z376" s="182"/>
      <c r="AA376" s="182"/>
      <c r="AB376" s="182"/>
      <c r="AC376" s="182"/>
    </row>
    <row r="377" spans="1:22" ht="26.25" thickBot="1">
      <c r="A377" s="174">
        <f>'[1]зона-МСК'!A378</f>
        <v>20000119160</v>
      </c>
      <c r="B377" s="174" t="str">
        <f>'[1]зона-МСК'!B378</f>
        <v>Подставка ШСО-22м</v>
      </c>
      <c r="C377" s="200">
        <f>'[1]расчет '!BG378</f>
        <v>9055.17722222222</v>
      </c>
      <c r="D377" s="201">
        <f>'[1]расчет '!BH378</f>
        <v>9055.17722222222</v>
      </c>
      <c r="E377" s="201">
        <f>'[1]расчет '!BJ378</f>
        <v>9134.256886666666</v>
      </c>
      <c r="F377" s="213">
        <f>'[1]расчет '!BK378</f>
        <v>9654.092644444445</v>
      </c>
      <c r="G377" s="214">
        <f>'[1]расчет '!BL378</f>
        <v>10842.288662222221</v>
      </c>
      <c r="H377" s="205">
        <f>'[1]расчет '!BM378</f>
        <v>12624.582688888888</v>
      </c>
      <c r="I377" s="215">
        <f>'[1]расчет '!CO378</f>
        <v>14852.450222222222</v>
      </c>
      <c r="J377" s="216"/>
      <c r="K377" s="217"/>
      <c r="L377" s="221">
        <f>'[1]расчет '!CR378</f>
        <v>0</v>
      </c>
      <c r="M377" s="181">
        <f>'[1]расчет '!CS378</f>
        <v>0</v>
      </c>
      <c r="N377" s="253" t="s">
        <v>456</v>
      </c>
      <c r="O377" s="228">
        <v>8461</v>
      </c>
      <c r="P377" s="228"/>
      <c r="Q377" s="228">
        <v>9431</v>
      </c>
      <c r="R377" s="228">
        <v>9872</v>
      </c>
      <c r="S377" s="228"/>
      <c r="T377" s="228"/>
      <c r="U377" s="228"/>
      <c r="V377" s="228"/>
    </row>
    <row r="378" spans="1:22" ht="39" thickBot="1">
      <c r="A378" s="174">
        <f>'[1]зона-МСК'!A379</f>
        <v>20000121974</v>
      </c>
      <c r="B378" s="174" t="str">
        <f>'[1]зона-МСК'!B379</f>
        <v>Подставка ШСО-22м/600</v>
      </c>
      <c r="C378" s="200">
        <f>'[1]расчет '!BG379</f>
        <v>8608.670555555556</v>
      </c>
      <c r="D378" s="201">
        <f>'[1]расчет '!BH379</f>
        <v>8608.670555555556</v>
      </c>
      <c r="E378" s="201">
        <f>'[1]расчет '!BJ379</f>
        <v>8694.894326666668</v>
      </c>
      <c r="F378" s="213">
        <f>'[1]расчет '!BK379</f>
        <v>9189.725711111114</v>
      </c>
      <c r="G378" s="214">
        <f>'[1]расчет '!BL379</f>
        <v>10320.768875555557</v>
      </c>
      <c r="H378" s="205">
        <f>'[1]расчет '!BM379</f>
        <v>12017.333622222224</v>
      </c>
      <c r="I378" s="215">
        <f>'[1]расчет '!CO379</f>
        <v>14138.039555555559</v>
      </c>
      <c r="J378" s="216"/>
      <c r="K378" s="217"/>
      <c r="L378" s="221">
        <f>'[1]расчет '!CR379</f>
        <v>0</v>
      </c>
      <c r="M378" s="181">
        <f>'[1]расчет '!CS379</f>
        <v>0</v>
      </c>
      <c r="N378" s="253" t="s">
        <v>457</v>
      </c>
      <c r="O378" s="228">
        <v>8107</v>
      </c>
      <c r="P378" s="228"/>
      <c r="Q378" s="228">
        <v>9036</v>
      </c>
      <c r="R378" s="228">
        <v>9458</v>
      </c>
      <c r="S378" s="228"/>
      <c r="T378" s="228"/>
      <c r="U378" s="228"/>
      <c r="V378" s="228"/>
    </row>
    <row r="379" spans="1:29" s="219" customFormat="1" ht="13.5" thickBot="1">
      <c r="A379" s="174" t="str">
        <f>'[1]зона-МСК'!A380</f>
        <v>УП-00005005          </v>
      </c>
      <c r="B379" s="174" t="str">
        <f>'[1]зона-МСК'!B380</f>
        <v>Подставка ШСМ 22</v>
      </c>
      <c r="C379" s="200">
        <f>'[1]расчет '!BG380</f>
        <v>8333.243888888888</v>
      </c>
      <c r="D379" s="201">
        <f>'[1]расчет '!BH380</f>
        <v>8333.243888888888</v>
      </c>
      <c r="E379" s="201">
        <f>'[1]расчет '!BJ380</f>
        <v>8423.874486666668</v>
      </c>
      <c r="F379" s="213">
        <f>'[1]расчет '!BK380</f>
        <v>8903.28197777778</v>
      </c>
      <c r="G379" s="214">
        <f>'[1]расчет '!BL380</f>
        <v>9999.07052888889</v>
      </c>
      <c r="H379" s="205">
        <f>'[1]расчет '!BM380</f>
        <v>11642.753355555556</v>
      </c>
      <c r="I379" s="215">
        <f>'[1]расчет '!CO380</f>
        <v>13697.356888888891</v>
      </c>
      <c r="J379" s="216"/>
      <c r="K379" s="217"/>
      <c r="L379" s="221" t="e">
        <f>'[1]расчет '!CR380</f>
        <v>#REF!</v>
      </c>
      <c r="M379" s="181" t="e">
        <f>'[1]расчет '!CS380</f>
        <v>#REF!</v>
      </c>
      <c r="N379" s="253"/>
      <c r="O379" s="228"/>
      <c r="P379" s="228"/>
      <c r="Q379" s="228"/>
      <c r="R379" s="228"/>
      <c r="S379" s="228"/>
      <c r="T379" s="228"/>
      <c r="U379" s="228"/>
      <c r="V379" s="228"/>
      <c r="W379" s="182"/>
      <c r="X379" s="182"/>
      <c r="Y379" s="182"/>
      <c r="Z379" s="182"/>
      <c r="AA379" s="182"/>
      <c r="AB379" s="182"/>
      <c r="AC379" s="182"/>
    </row>
    <row r="380" spans="1:22" ht="13.5" thickBot="1">
      <c r="A380" s="174" t="str">
        <f>'[1]зона-МСК'!A381</f>
        <v>УП-00005007          </v>
      </c>
      <c r="B380" s="174" t="str">
        <f>'[1]зона-МСК'!B381</f>
        <v>Подставка ШСМ 22/600</v>
      </c>
      <c r="C380" s="200">
        <f>'[1]расчет '!BG381</f>
        <v>7633.150555555556</v>
      </c>
      <c r="D380" s="201">
        <f>'[1]расчет '!BH381</f>
        <v>7633.150555555556</v>
      </c>
      <c r="E380" s="201">
        <f>'[1]расчет '!BJ381</f>
        <v>7734.982646666667</v>
      </c>
      <c r="F380" s="213">
        <f>'[1]расчет '!BK381</f>
        <v>8175.184911111112</v>
      </c>
      <c r="G380" s="214">
        <f>'[1]расчет '!BL381</f>
        <v>9181.361515555556</v>
      </c>
      <c r="H380" s="205">
        <f>'[1]расчет '!BM381</f>
        <v>10690.626422222223</v>
      </c>
      <c r="I380" s="215">
        <f>'[1]расчет '!CO381</f>
        <v>12577.207555555557</v>
      </c>
      <c r="J380" s="216"/>
      <c r="K380" s="217"/>
      <c r="L380" s="221" t="e">
        <f>'[1]расчет '!CR381</f>
        <v>#REF!</v>
      </c>
      <c r="M380" s="181" t="e">
        <f>'[1]расчет '!CS381</f>
        <v>#REF!</v>
      </c>
      <c r="N380" s="253"/>
      <c r="O380" s="228"/>
      <c r="P380" s="228"/>
      <c r="Q380" s="228"/>
      <c r="R380" s="228"/>
      <c r="S380" s="228"/>
      <c r="T380" s="228"/>
      <c r="U380" s="228"/>
      <c r="V380" s="228"/>
    </row>
    <row r="381" spans="1:22" ht="13.5" thickBot="1">
      <c r="A381" s="174">
        <f>'[1]зона-МСК'!A382</f>
        <v>20000120073</v>
      </c>
      <c r="B381" s="174" t="str">
        <f>'[1]зона-МСК'!B382</f>
        <v>Сушильная панель для обуви Союз-10-КОМПЛЕКТ</v>
      </c>
      <c r="C381" s="200">
        <f>'[1]расчет '!BG382</f>
        <v>31150.48277777778</v>
      </c>
      <c r="D381" s="201">
        <f>'[1]расчет '!BH382</f>
        <v>31150.48277777778</v>
      </c>
      <c r="E381" s="201">
        <f>'[1]расчет '!BJ382</f>
        <v>31685.61672</v>
      </c>
      <c r="F381" s="213">
        <f>'[1]расчет '!BK382</f>
        <v>33488.86320000001</v>
      </c>
      <c r="G381" s="214">
        <f>'[1]расчет '!BL382</f>
        <v>37610.56944</v>
      </c>
      <c r="H381" s="205">
        <f>'[1]расчет '!BM382</f>
        <v>43793.1288</v>
      </c>
      <c r="I381" s="215">
        <f>'[1]расчет '!CO382</f>
        <v>51521.328</v>
      </c>
      <c r="J381" s="216"/>
      <c r="K381" s="217"/>
      <c r="L381" s="221">
        <f>'[1]расчет '!CR382</f>
        <v>0</v>
      </c>
      <c r="M381" s="181">
        <f>'[1]расчет '!CS382</f>
        <v>0</v>
      </c>
      <c r="N381" s="227"/>
      <c r="O381" s="228"/>
      <c r="P381" s="228"/>
      <c r="Q381" s="228"/>
      <c r="R381" s="228"/>
      <c r="S381" s="228"/>
      <c r="T381" s="228"/>
      <c r="U381" s="228"/>
      <c r="V381" s="228"/>
    </row>
    <row r="382" spans="1:22" ht="13.5" thickBot="1">
      <c r="A382" s="174">
        <f>'[1]зона-МСК'!A383</f>
        <v>20000120156</v>
      </c>
      <c r="B382" s="174" t="str">
        <f>'[1]зона-МСК'!B383</f>
        <v>Сушильная панель для обуви Союз-20-КОМПЛЕКТ</v>
      </c>
      <c r="C382" s="200">
        <f>'[1]расчет '!BG383</f>
        <v>45567.67055555555</v>
      </c>
      <c r="D382" s="201">
        <f>'[1]расчет '!BH383</f>
        <v>45567.67055555555</v>
      </c>
      <c r="E382" s="201">
        <f>'[1]расчет '!BJ383</f>
        <v>46450.40032666667</v>
      </c>
      <c r="F382" s="213">
        <f>'[1]расчет '!BK383</f>
        <v>49093.91904444445</v>
      </c>
      <c r="G382" s="214">
        <f>'[1]расчет '!BL383</f>
        <v>55136.24754222222</v>
      </c>
      <c r="H382" s="205">
        <f>'[1]расчет '!BM383</f>
        <v>64199.74028888889</v>
      </c>
      <c r="I382" s="215">
        <f>'[1]расчет '!CO383</f>
        <v>75529.10622222222</v>
      </c>
      <c r="J382" s="216"/>
      <c r="K382" s="217"/>
      <c r="L382" s="221">
        <f>'[1]расчет '!CR383</f>
        <v>0</v>
      </c>
      <c r="M382" s="181">
        <f>'[1]расчет '!CS383</f>
        <v>0</v>
      </c>
      <c r="N382" s="227"/>
      <c r="O382" s="228"/>
      <c r="P382" s="228"/>
      <c r="Q382" s="228"/>
      <c r="R382" s="228"/>
      <c r="S382" s="228"/>
      <c r="T382" s="228"/>
      <c r="U382" s="228"/>
      <c r="V382" s="228"/>
    </row>
    <row r="383" spans="1:22" ht="13.5" thickBot="1">
      <c r="A383" s="174">
        <f>'[1]зона-МСК'!A384</f>
        <v>20000118809</v>
      </c>
      <c r="B383" s="174" t="str">
        <f>'[1]зона-МСК'!B384</f>
        <v>Шкаф сушильный HotStorm (Россия)</v>
      </c>
      <c r="C383" s="200">
        <f>'[1]расчет '!BG384</f>
        <v>34025.71833333334</v>
      </c>
      <c r="D383" s="201">
        <f>'[1]расчет '!BH384</f>
        <v>34025.71833333334</v>
      </c>
      <c r="E383" s="201">
        <f>'[1]расчет '!BJ384</f>
        <v>34153.19434</v>
      </c>
      <c r="F383" s="213">
        <f>'[1]расчет '!BK384</f>
        <v>36096.87206666668</v>
      </c>
      <c r="G383" s="214">
        <f>'[1]расчет '!BL384</f>
        <v>40539.564013333336</v>
      </c>
      <c r="H383" s="205">
        <f>'[1]расчет '!BM384</f>
        <v>47203.60193333334</v>
      </c>
      <c r="I383" s="215">
        <f>'[1]расчет '!CO384</f>
        <v>55533.64933333334</v>
      </c>
      <c r="J383" s="216"/>
      <c r="K383" s="217"/>
      <c r="L383" s="221">
        <f>'[1]расчет '!CR384</f>
        <v>0</v>
      </c>
      <c r="M383" s="181">
        <f>'[1]расчет '!CS384</f>
        <v>0</v>
      </c>
      <c r="N383" s="227"/>
      <c r="O383" s="228"/>
      <c r="P383" s="228"/>
      <c r="Q383" s="228"/>
      <c r="R383" s="228"/>
      <c r="S383" s="228"/>
      <c r="T383" s="228"/>
      <c r="U383" s="228"/>
      <c r="V383" s="228"/>
    </row>
    <row r="384" spans="1:22" ht="13.5" thickBot="1">
      <c r="A384" s="174">
        <f>'[1]зона-МСК'!A385</f>
        <v>20000117888</v>
      </c>
      <c r="B384" s="174" t="str">
        <f>'[1]зона-МСК'!B385</f>
        <v>Шкаф сушильный ШСО-2000 (Россия)-КОМПЛЕКТ</v>
      </c>
      <c r="C384" s="200">
        <f>'[1]расчет '!BG385</f>
        <v>22610.551375661373</v>
      </c>
      <c r="D384" s="201">
        <f>'[1]расчет '!BH385</f>
        <v>22610.551375661373</v>
      </c>
      <c r="E384" s="201">
        <f>'[1]расчет '!BJ385</f>
        <v>22421.340490158727</v>
      </c>
      <c r="F384" s="213">
        <f>'[1]расчет '!BK385</f>
        <v>23697.35173756614</v>
      </c>
      <c r="G384" s="214">
        <f>'[1]расчет '!BL385</f>
        <v>26613.948874497353</v>
      </c>
      <c r="H384" s="205">
        <f>'[1]расчет '!BM385</f>
        <v>30988.84457989418</v>
      </c>
      <c r="I384" s="215">
        <f>'[1]расчет '!CO385</f>
        <v>36457.46421164021</v>
      </c>
      <c r="J384" s="216"/>
      <c r="K384" s="217"/>
      <c r="L384" s="221">
        <f>'[1]расчет '!CR385</f>
        <v>0</v>
      </c>
      <c r="M384" s="181">
        <f>'[1]расчет '!CS385</f>
        <v>0</v>
      </c>
      <c r="N384" s="227"/>
      <c r="O384" s="228"/>
      <c r="P384" s="228"/>
      <c r="Q384" s="228"/>
      <c r="R384" s="228"/>
      <c r="S384" s="228">
        <v>27178</v>
      </c>
      <c r="T384" s="228">
        <f>S384*1.05</f>
        <v>28536.9</v>
      </c>
      <c r="U384" s="228"/>
      <c r="V384" s="228"/>
    </row>
    <row r="385" spans="1:22" ht="13.5" thickBot="1">
      <c r="A385" s="174">
        <f>'[1]зона-МСК'!A386</f>
        <v>20000119325</v>
      </c>
      <c r="B385" s="174" t="str">
        <f>'[1]зона-МСК'!B386</f>
        <v>Шкаф сушильный ШСО-2000/4 (Россия)-КОМПЛЕКТ</v>
      </c>
      <c r="C385" s="200">
        <f>'[1]расчет '!BG386</f>
        <v>25214.364708994708</v>
      </c>
      <c r="D385" s="201">
        <f>'[1]расчет '!BH386</f>
        <v>25214.364708994704</v>
      </c>
      <c r="E385" s="201">
        <f>'[1]расчет '!BJ386</f>
        <v>25972.058570158733</v>
      </c>
      <c r="F385" s="213">
        <f>'[1]расчет '!BK386</f>
        <v>27450.14320423281</v>
      </c>
      <c r="G385" s="214">
        <f>'[1]расчет '!BL386</f>
        <v>30828.622367830692</v>
      </c>
      <c r="H385" s="205">
        <f>'[1]расчет '!BM386</f>
        <v>35896.341113227514</v>
      </c>
      <c r="I385" s="215">
        <f>'[1]расчет '!CO386</f>
        <v>42230.98954497355</v>
      </c>
      <c r="J385" s="216"/>
      <c r="K385" s="217"/>
      <c r="L385" s="221">
        <f>'[1]расчет '!CR386</f>
        <v>0</v>
      </c>
      <c r="M385" s="181">
        <f>'[1]расчет '!CS386</f>
        <v>0</v>
      </c>
      <c r="N385" s="227"/>
      <c r="O385" s="228"/>
      <c r="P385" s="228"/>
      <c r="Q385" s="228"/>
      <c r="R385" s="228"/>
      <c r="S385" s="228">
        <v>32272</v>
      </c>
      <c r="T385" s="228">
        <f>S385*1.05</f>
        <v>33885.6</v>
      </c>
      <c r="U385" s="228"/>
      <c r="V385" s="228"/>
    </row>
    <row r="386" spans="1:29" s="254" customFormat="1" ht="13.5" thickBot="1">
      <c r="A386" s="174">
        <f>'[1]зона-МСК'!A387</f>
        <v>20000118960</v>
      </c>
      <c r="B386" s="174" t="str">
        <f>'[1]зона-МСК'!B387</f>
        <v>Шкаф сушильный ШСО-22М в комплекте с подставкой-Комплект</v>
      </c>
      <c r="C386" s="200">
        <f>'[1]расчет '!BG387</f>
        <v>17504.376296296297</v>
      </c>
      <c r="D386" s="201">
        <f>'[1]расчет '!BH387</f>
        <v>17504.376296296297</v>
      </c>
      <c r="E386" s="201">
        <f>'[1]расчет '!BJ387</f>
        <v>17479.47433111111</v>
      </c>
      <c r="F386" s="213">
        <f>'[1]расчет '!BK387</f>
        <v>18474.241162962964</v>
      </c>
      <c r="G386" s="214">
        <f>'[1]расчет '!BL387</f>
        <v>20747.99392148148</v>
      </c>
      <c r="H386" s="205">
        <f>'[1]расчет '!BM387</f>
        <v>24158.62305925926</v>
      </c>
      <c r="I386" s="215">
        <f>'[1]расчет '!CO387</f>
        <v>28421.90948148148</v>
      </c>
      <c r="J386" s="216"/>
      <c r="K386" s="217"/>
      <c r="L386" s="221">
        <f>'[1]расчет '!CR387</f>
        <v>0</v>
      </c>
      <c r="M386" s="181">
        <f>'[1]расчет '!CS387</f>
        <v>0</v>
      </c>
      <c r="N386" s="227"/>
      <c r="O386" s="228"/>
      <c r="P386" s="228"/>
      <c r="Q386" s="228"/>
      <c r="R386" s="228"/>
      <c r="S386" s="228">
        <v>22053</v>
      </c>
      <c r="T386" s="228">
        <f>S386*1.05</f>
        <v>23155.65</v>
      </c>
      <c r="U386" s="228"/>
      <c r="V386" s="228"/>
      <c r="W386" s="182"/>
      <c r="X386" s="182"/>
      <c r="Y386" s="182"/>
      <c r="Z386" s="182"/>
      <c r="AA386" s="182"/>
      <c r="AB386" s="182"/>
      <c r="AC386" s="182"/>
    </row>
    <row r="387" spans="1:29" s="210" customFormat="1" ht="13.5" thickBot="1">
      <c r="A387" s="174">
        <f>'[1]зона-МСК'!A388</f>
        <v>20000121883</v>
      </c>
      <c r="B387" s="174" t="str">
        <f>'[1]зона-МСК'!B388</f>
        <v>Шкаф сушильный ШСО22м/600-КОМПЛЕКТ</v>
      </c>
      <c r="C387" s="200">
        <f>'[1]расчет '!BG388</f>
        <v>16601.656296296296</v>
      </c>
      <c r="D387" s="201">
        <f>'[1]расчет '!BH388</f>
        <v>16601.656296296296</v>
      </c>
      <c r="E387" s="201">
        <f>'[1]расчет '!BJ388</f>
        <v>16052.739931111115</v>
      </c>
      <c r="F387" s="213">
        <f>'[1]расчет '!BK388</f>
        <v>16966.310496296304</v>
      </c>
      <c r="G387" s="214">
        <f>'[1]расчет '!BL388</f>
        <v>19054.471788148152</v>
      </c>
      <c r="H387" s="205">
        <f>'[1]расчет '!BM388</f>
        <v>22186.713725925933</v>
      </c>
      <c r="I387" s="215">
        <f>'[1]расчет '!CO388</f>
        <v>26102.016148148155</v>
      </c>
      <c r="J387" s="216"/>
      <c r="K387" s="217"/>
      <c r="L387" s="221">
        <f>'[1]расчет '!CR388</f>
        <v>0</v>
      </c>
      <c r="M387" s="181">
        <f>'[1]расчет '!CS388</f>
        <v>0</v>
      </c>
      <c r="N387" s="227"/>
      <c r="O387" s="228"/>
      <c r="P387" s="228"/>
      <c r="Q387" s="228"/>
      <c r="R387" s="228"/>
      <c r="S387" s="228"/>
      <c r="T387" s="228"/>
      <c r="U387" s="228"/>
      <c r="V387" s="228"/>
      <c r="W387" s="182"/>
      <c r="X387" s="182"/>
      <c r="Y387" s="182"/>
      <c r="Z387" s="182"/>
      <c r="AA387" s="182"/>
      <c r="AB387" s="182"/>
      <c r="AC387" s="182"/>
    </row>
    <row r="388" spans="1:29" s="255" customFormat="1" ht="14.25" customHeight="1" thickBot="1">
      <c r="A388" s="174" t="str">
        <f>'[1]зона-МСК'!A389</f>
        <v>УП-00002049</v>
      </c>
      <c r="B388" s="174" t="str">
        <f>'[1]зона-МСК'!B389</f>
        <v>Шкаф сушильный Kidbox 5</v>
      </c>
      <c r="C388" s="200">
        <f>'[1]расчет '!BG389</f>
        <v>31345.535555555554</v>
      </c>
      <c r="D388" s="201">
        <f>'[1]расчет '!BH389</f>
        <v>31345.535555555554</v>
      </c>
      <c r="E388" s="201">
        <f>'[1]расчет '!BJ389</f>
        <v>31739.856986666666</v>
      </c>
      <c r="F388" s="213">
        <f>'[1]расчет '!BK389</f>
        <v>33546.19031111112</v>
      </c>
      <c r="G388" s="214">
        <f>'[1]расчет '!BL389</f>
        <v>37674.952195555554</v>
      </c>
      <c r="H388" s="205">
        <f>'[1]расчет '!BM389</f>
        <v>43868.09502222222</v>
      </c>
      <c r="I388" s="215">
        <f>'[1]расчет '!CO389</f>
        <v>51609.523555555556</v>
      </c>
      <c r="J388" s="216"/>
      <c r="K388" s="217"/>
      <c r="L388" s="221">
        <f>'[1]расчет '!CR389</f>
        <v>0</v>
      </c>
      <c r="M388" s="181">
        <f>'[1]расчет '!CS389</f>
        <v>0</v>
      </c>
      <c r="N388" s="227"/>
      <c r="O388" s="228"/>
      <c r="P388" s="228"/>
      <c r="Q388" s="228"/>
      <c r="R388" s="228"/>
      <c r="S388" s="228"/>
      <c r="T388" s="228"/>
      <c r="U388" s="228"/>
      <c r="V388" s="228"/>
      <c r="W388" s="182"/>
      <c r="X388" s="182"/>
      <c r="Y388" s="182"/>
      <c r="Z388" s="182"/>
      <c r="AA388" s="182"/>
      <c r="AB388" s="182"/>
      <c r="AC388" s="182"/>
    </row>
    <row r="389" spans="1:22" ht="14.25" customHeight="1" thickBot="1">
      <c r="A389" s="174" t="str">
        <f>'[1]зона-МСК'!A390</f>
        <v>УП-00000072</v>
      </c>
      <c r="B389" s="174" t="str">
        <f>'[1]зона-МСК'!B390</f>
        <v>RANGER 8</v>
      </c>
      <c r="C389" s="200">
        <f>'[1]расчет '!BG390</f>
        <v>54147.060000000005</v>
      </c>
      <c r="D389" s="201">
        <f>'[1]расчет '!BH390</f>
        <v>54147.06000000001</v>
      </c>
      <c r="E389" s="201">
        <f>'[1]расчет '!BJ390</f>
        <v>55968.25704000002</v>
      </c>
      <c r="F389" s="213">
        <f>'[1]расчет '!BK390</f>
        <v>59153.44240000002</v>
      </c>
      <c r="G389" s="214">
        <f>'[1]расчет '!BL390</f>
        <v>66433.86608000002</v>
      </c>
      <c r="H389" s="205">
        <f>'[1]расчет '!BM390</f>
        <v>77354.50160000002</v>
      </c>
      <c r="I389" s="215">
        <f>'[1]расчет '!CO390</f>
        <v>91005.29600000003</v>
      </c>
      <c r="J389" s="216"/>
      <c r="K389" s="217"/>
      <c r="L389" s="221">
        <f>'[1]расчет '!CR390</f>
        <v>0</v>
      </c>
      <c r="M389" s="181">
        <f>'[1]расчет '!CS390</f>
        <v>0</v>
      </c>
      <c r="N389" s="227"/>
      <c r="O389" s="228"/>
      <c r="P389" s="228"/>
      <c r="Q389" s="228"/>
      <c r="R389" s="228"/>
      <c r="S389" s="228"/>
      <c r="T389" s="228"/>
      <c r="U389" s="228"/>
      <c r="V389" s="228"/>
    </row>
    <row r="390" spans="1:22" ht="14.25" customHeight="1" thickBot="1">
      <c r="A390" s="174" t="str">
        <f>'[1]зона-МСК'!A391</f>
        <v>УП-00004817</v>
      </c>
      <c r="B390" s="174" t="str">
        <f>'[1]зона-МСК'!B391</f>
        <v>RANGER 5</v>
      </c>
      <c r="C390" s="200">
        <f>'[1]расчет '!BG391</f>
        <v>49101.40833333333</v>
      </c>
      <c r="D390" s="201">
        <f>'[1]расчет '!BH391</f>
        <v>49101.40833333333</v>
      </c>
      <c r="E390" s="201">
        <f>'[1]расчет '!BJ391</f>
        <v>51003.3358</v>
      </c>
      <c r="F390" s="213">
        <f>'[1]расчет '!BK391</f>
        <v>53905.964666666674</v>
      </c>
      <c r="G390" s="214">
        <f>'[1]расчет '!BL391</f>
        <v>60540.54493333334</v>
      </c>
      <c r="H390" s="205">
        <f>'[1]расчет '!BM391</f>
        <v>70492.41533333334</v>
      </c>
      <c r="I390" s="215">
        <f>'[1]расчет '!CO391</f>
        <v>82932.25333333334</v>
      </c>
      <c r="J390" s="216"/>
      <c r="K390" s="217"/>
      <c r="L390" s="221" t="e">
        <f>'[1]расчет '!CR391</f>
        <v>#REF!</v>
      </c>
      <c r="M390" s="181" t="e">
        <f>'[1]расчет '!CS391</f>
        <v>#REF!</v>
      </c>
      <c r="N390" s="227"/>
      <c r="O390" s="228"/>
      <c r="P390" s="228"/>
      <c r="Q390" s="228"/>
      <c r="R390" s="228"/>
      <c r="S390" s="228"/>
      <c r="T390" s="228"/>
      <c r="U390" s="228"/>
      <c r="V390" s="228"/>
    </row>
    <row r="391" spans="1:22" ht="14.25" customHeight="1" thickBot="1">
      <c r="A391" s="174" t="str">
        <f>'[1]зона-МСК'!A392</f>
        <v>УП-00006674          </v>
      </c>
      <c r="B391" s="174" t="str">
        <f>'[1]зона-МСК'!B392</f>
        <v>Шкаф сушильный ШСМ 22</v>
      </c>
      <c r="C391" s="200">
        <f>'[1]расчет '!BG392</f>
        <v>14484.055555555557</v>
      </c>
      <c r="D391" s="201">
        <f>'[1]расчет '!BH392</f>
        <v>14484.055555555557</v>
      </c>
      <c r="E391" s="201">
        <f>'[1]расчет '!BJ392</f>
        <v>16160.192731111112</v>
      </c>
      <c r="F391" s="213">
        <f>'[1]расчет '!BK392</f>
        <v>17079.878496296296</v>
      </c>
      <c r="G391" s="214">
        <f>'[1]расчет '!BL392</f>
        <v>19182.01738814815</v>
      </c>
      <c r="H391" s="205">
        <f>'[1]расчет '!BM392</f>
        <v>22335.225725925928</v>
      </c>
      <c r="I391" s="215">
        <f>'[1]расчет '!CO392</f>
        <v>26276.73614814815</v>
      </c>
      <c r="J391" s="216"/>
      <c r="K391" s="217"/>
      <c r="L391" s="221" t="e">
        <f>'[1]расчет '!CR392</f>
        <v>#REF!</v>
      </c>
      <c r="M391" s="181" t="e">
        <f>'[1]расчет '!CS392</f>
        <v>#REF!</v>
      </c>
      <c r="N391" s="227"/>
      <c r="O391" s="228"/>
      <c r="P391" s="228"/>
      <c r="Q391" s="228"/>
      <c r="R391" s="228"/>
      <c r="S391" s="228"/>
      <c r="T391" s="228"/>
      <c r="U391" s="228"/>
      <c r="V391" s="228"/>
    </row>
    <row r="392" spans="1:22" ht="14.25" customHeight="1" thickBot="1">
      <c r="A392" s="174" t="str">
        <f>'[1]зона-МСК'!A393</f>
        <v>УП-00006675          </v>
      </c>
      <c r="B392" s="174" t="str">
        <f>'[1]зона-МСК'!B393</f>
        <v>Шкаф сушильный ШСМ 22/600</v>
      </c>
      <c r="C392" s="200">
        <f>'[1]расчет '!BG393</f>
        <v>14620.23777777778</v>
      </c>
      <c r="D392" s="201">
        <f>'[1]расчет '!BH393</f>
        <v>14620.23777777778</v>
      </c>
      <c r="E392" s="201">
        <f>'[1]расчет '!BJ393</f>
        <v>15092.828251111114</v>
      </c>
      <c r="F392" s="213">
        <f>'[1]расчет '!BK393</f>
        <v>15951.7696962963</v>
      </c>
      <c r="G392" s="214">
        <f>'[1]расчет '!BL393</f>
        <v>17915.06442814815</v>
      </c>
      <c r="H392" s="205">
        <f>'[1]расчет '!BM393</f>
        <v>20860.006525925928</v>
      </c>
      <c r="I392" s="215">
        <f>'[1]расчет '!CO393</f>
        <v>24541.184148148153</v>
      </c>
      <c r="J392" s="216"/>
      <c r="K392" s="217"/>
      <c r="L392" s="221" t="e">
        <f>'[1]расчет '!CR393</f>
        <v>#REF!</v>
      </c>
      <c r="M392" s="181" t="e">
        <f>'[1]расчет '!CS393</f>
        <v>#REF!</v>
      </c>
      <c r="N392" s="227"/>
      <c r="O392" s="228"/>
      <c r="P392" s="228"/>
      <c r="Q392" s="228"/>
      <c r="R392" s="228"/>
      <c r="S392" s="228"/>
      <c r="T392" s="228"/>
      <c r="U392" s="228"/>
      <c r="V392" s="228"/>
    </row>
    <row r="393" spans="1:22" ht="14.25" customHeight="1" thickBot="1">
      <c r="A393" s="174" t="e">
        <f>'[1]зона-МСК'!A394</f>
        <v>#REF!</v>
      </c>
      <c r="B393" s="174" t="str">
        <f>'[1]зона-МСК'!B394</f>
        <v>Тепловентилятор Delta D-2002</v>
      </c>
      <c r="C393" s="200">
        <f>'[1]расчет '!BG394</f>
        <v>78.66499999999999</v>
      </c>
      <c r="D393" s="201">
        <f>'[1]расчет '!BH394</f>
        <v>78.66499999999999</v>
      </c>
      <c r="E393" s="201">
        <f>'[1]расчет '!BJ394</f>
        <v>116.92915411764707</v>
      </c>
      <c r="F393" s="213">
        <f>'[1]расчет '!BK394</f>
        <v>123.58365882352943</v>
      </c>
      <c r="G393" s="214">
        <f>'[1]расчет '!BL394</f>
        <v>138.79395529411767</v>
      </c>
      <c r="H393" s="205">
        <f>'[1]расчет '!BM394</f>
        <v>161.60940000000002</v>
      </c>
      <c r="I393" s="215">
        <f>'[1]расчет '!CO394</f>
        <v>190.12870588235296</v>
      </c>
      <c r="J393" s="216"/>
      <c r="K393" s="217"/>
      <c r="L393" s="221">
        <f>'[1]расчет '!CR394</f>
        <v>0</v>
      </c>
      <c r="M393" s="181">
        <f>'[1]расчет '!CS394</f>
        <v>0</v>
      </c>
      <c r="N393" s="227"/>
      <c r="O393" s="228"/>
      <c r="P393" s="228"/>
      <c r="Q393" s="228"/>
      <c r="R393" s="228"/>
      <c r="S393" s="228"/>
      <c r="T393" s="228"/>
      <c r="U393" s="228"/>
      <c r="V393" s="228"/>
    </row>
    <row r="394" spans="1:13" s="210" customFormat="1" ht="14.25" customHeight="1" thickBot="1">
      <c r="A394" s="199" t="e">
        <f>'[1]зона-МСК'!A395</f>
        <v>#REF!</v>
      </c>
      <c r="B394" s="199" t="str">
        <f>'[1]зона-МСК'!B395</f>
        <v>МеталлКомплект</v>
      </c>
      <c r="C394" s="200" t="e">
        <f>'[1]расчет '!BG395</f>
        <v>#DIV/0!</v>
      </c>
      <c r="D394" s="201" t="e">
        <f>'[1]расчет '!BH395</f>
        <v>#DIV/0!</v>
      </c>
      <c r="E394" s="201">
        <f>'[1]расчет '!BJ395</f>
        <v>0</v>
      </c>
      <c r="F394" s="213">
        <f>'[1]расчет '!BK395</f>
        <v>0</v>
      </c>
      <c r="G394" s="214">
        <f>'[1]расчет '!BL395</f>
        <v>0</v>
      </c>
      <c r="H394" s="205">
        <f>'[1]расчет '!BM395</f>
        <v>0</v>
      </c>
      <c r="I394" s="215" t="e">
        <f>'[1]расчет '!CO395</f>
        <v>#REF!</v>
      </c>
      <c r="J394" s="216"/>
      <c r="K394" s="217"/>
      <c r="L394" s="221">
        <f>'[1]расчет '!CR395</f>
        <v>0</v>
      </c>
      <c r="M394" s="181">
        <f>'[1]расчет '!CS395</f>
        <v>0</v>
      </c>
    </row>
    <row r="395" spans="1:22" ht="14.25" customHeight="1" thickBot="1">
      <c r="A395" s="174">
        <f>'[1]зона-МСК'!A396</f>
        <v>20000117016</v>
      </c>
      <c r="B395" s="174" t="str">
        <f>'[1]зона-МСК'!B396</f>
        <v>Почтовый ящик КП-4</v>
      </c>
      <c r="C395" s="200">
        <f>'[1]расчет '!BG396</f>
        <v>1004.5550000000001</v>
      </c>
      <c r="D395" s="201">
        <f>'[1]расчет '!BH396</f>
        <v>1004.555</v>
      </c>
      <c r="E395" s="201">
        <f>'[1]расчет '!BJ396</f>
        <v>1018.3437866666667</v>
      </c>
      <c r="F395" s="213">
        <f>'[1]расчет '!BK396</f>
        <v>1076.2983111111112</v>
      </c>
      <c r="G395" s="214">
        <f>'[1]расчет '!BL396</f>
        <v>1208.7657955555555</v>
      </c>
      <c r="H395" s="205">
        <f>'[1]расчет '!BM396</f>
        <v>1407.4670222222223</v>
      </c>
      <c r="I395" s="215">
        <f>'[1]расчет '!CO396</f>
        <v>1655.8435555555557</v>
      </c>
      <c r="J395" s="216"/>
      <c r="K395" s="217"/>
      <c r="L395" s="221">
        <f>'[1]расчет '!CR396</f>
        <v>0</v>
      </c>
      <c r="M395" s="181">
        <f>'[1]расчет '!CS396</f>
        <v>0</v>
      </c>
      <c r="N395" s="227" t="s">
        <v>458</v>
      </c>
      <c r="O395" s="228">
        <f>842+94</f>
        <v>936</v>
      </c>
      <c r="P395" s="228"/>
      <c r="Q395" s="228"/>
      <c r="R395" s="228"/>
      <c r="S395" s="228">
        <f>1141+127</f>
        <v>1268</v>
      </c>
      <c r="T395" s="239">
        <f>S395*1.05</f>
        <v>1331.4</v>
      </c>
      <c r="U395" s="239">
        <f>S395*1.1</f>
        <v>1394.8000000000002</v>
      </c>
      <c r="V395" s="239">
        <f>S395*1.15</f>
        <v>1458.1999999999998</v>
      </c>
    </row>
    <row r="396" spans="1:22" ht="14.25" customHeight="1" thickBot="1">
      <c r="A396" s="174">
        <f>'[1]зона-МСК'!A397</f>
        <v>20000117017</v>
      </c>
      <c r="B396" s="174" t="str">
        <f>'[1]зона-МСК'!B397</f>
        <v>Почтовый ящик КП-5</v>
      </c>
      <c r="C396" s="200">
        <f>'[1]расчет '!BG397</f>
        <v>1210.0637499999998</v>
      </c>
      <c r="D396" s="201">
        <f>'[1]расчет '!BH397</f>
        <v>1210.0637499999998</v>
      </c>
      <c r="E396" s="201">
        <f>'[1]расчет '!BJ397</f>
        <v>1235.49523</v>
      </c>
      <c r="F396" s="213">
        <f>'[1]расчет '!BK397</f>
        <v>1305.8079666666667</v>
      </c>
      <c r="G396" s="214">
        <f>'[1]расчет '!BL397</f>
        <v>1466.5227933333333</v>
      </c>
      <c r="H396" s="205">
        <f>'[1]расчет '!BM397</f>
        <v>1707.5950333333333</v>
      </c>
      <c r="I396" s="215">
        <f>'[1]расчет '!CO397</f>
        <v>2008.9353333333333</v>
      </c>
      <c r="J396" s="216"/>
      <c r="K396" s="217"/>
      <c r="L396" s="221">
        <f>'[1]расчет '!CR397</f>
        <v>0</v>
      </c>
      <c r="M396" s="181">
        <f>'[1]расчет '!CS397</f>
        <v>0</v>
      </c>
      <c r="N396" s="227" t="s">
        <v>459</v>
      </c>
      <c r="O396" s="228">
        <f>1002+112</f>
        <v>1114</v>
      </c>
      <c r="P396" s="228"/>
      <c r="Q396" s="228"/>
      <c r="R396" s="228"/>
      <c r="S396" s="228">
        <f>1359+152</f>
        <v>1511</v>
      </c>
      <c r="T396" s="239">
        <f>S396*1.05</f>
        <v>1586.55</v>
      </c>
      <c r="U396" s="239">
        <f>S396*1.1</f>
        <v>1662.1000000000001</v>
      </c>
      <c r="V396" s="239">
        <f>S396*1.15</f>
        <v>1737.6499999999999</v>
      </c>
    </row>
    <row r="397" spans="1:22" ht="14.25" customHeight="1" thickBot="1">
      <c r="A397" s="174">
        <f>'[1]зона-МСК'!A398</f>
        <v>20000119114</v>
      </c>
      <c r="B397" s="174" t="str">
        <f>'[1]зона-МСК'!B398</f>
        <v>Почтовый ящик КП-6</v>
      </c>
      <c r="C397" s="200">
        <f>'[1]расчет '!BG398</f>
        <v>1415.5725</v>
      </c>
      <c r="D397" s="201">
        <f>'[1]расчет '!BH398</f>
        <v>1415.5725</v>
      </c>
      <c r="E397" s="201">
        <f>'[1]расчет '!BJ398</f>
        <v>1452.6466733333332</v>
      </c>
      <c r="F397" s="213">
        <f>'[1]расчет '!BK398</f>
        <v>1535.3176222222223</v>
      </c>
      <c r="G397" s="214">
        <f>'[1]расчет '!BL398</f>
        <v>1724.279791111111</v>
      </c>
      <c r="H397" s="205">
        <f>'[1]расчет '!BM398</f>
        <v>2007.7230444444442</v>
      </c>
      <c r="I397" s="215">
        <f>'[1]расчет '!CO398</f>
        <v>2362.027111111111</v>
      </c>
      <c r="J397" s="216"/>
      <c r="K397" s="217"/>
      <c r="L397" s="221">
        <f>'[1]расчет '!CR398</f>
        <v>0</v>
      </c>
      <c r="M397" s="181">
        <f>'[1]расчет '!CS398</f>
        <v>0</v>
      </c>
      <c r="N397" s="227" t="s">
        <v>460</v>
      </c>
      <c r="O397" s="228">
        <f>1158+132</f>
        <v>1290</v>
      </c>
      <c r="P397" s="228"/>
      <c r="Q397" s="228"/>
      <c r="R397" s="228"/>
      <c r="S397" s="228">
        <f>1569+179</f>
        <v>1748</v>
      </c>
      <c r="T397" s="239">
        <f>S397*1.05</f>
        <v>1835.4</v>
      </c>
      <c r="U397" s="239">
        <f>S397*1.1</f>
        <v>1922.8000000000002</v>
      </c>
      <c r="V397" s="239">
        <f>S397*1.15</f>
        <v>2010.1999999999998</v>
      </c>
    </row>
    <row r="398" spans="1:22" ht="13.5" thickBot="1">
      <c r="A398" s="174">
        <f>'[1]зона-МСК'!A399</f>
        <v>20000119115</v>
      </c>
      <c r="B398" s="174" t="str">
        <f>'[1]зона-МСК'!B399</f>
        <v>Почтовый ящик КП-8</v>
      </c>
      <c r="C398" s="200">
        <f>'[1]расчет '!BG399</f>
        <v>1875.2575000000002</v>
      </c>
      <c r="D398" s="201">
        <f>'[1]расчет '!BH399</f>
        <v>1875.2575000000004</v>
      </c>
      <c r="E398" s="201">
        <f>'[1]расчет '!BJ399</f>
        <v>1934.8383800000004</v>
      </c>
      <c r="F398" s="213">
        <f>'[1]расчет '!BK399</f>
        <v>2044.9511333333337</v>
      </c>
      <c r="G398" s="214">
        <f>'[1]расчет '!BL399</f>
        <v>2296.637426666667</v>
      </c>
      <c r="H398" s="205">
        <f>'[1]расчет '!BM399</f>
        <v>2674.166866666667</v>
      </c>
      <c r="I398" s="215">
        <f>'[1]расчет '!CO399</f>
        <v>3146.0786666666672</v>
      </c>
      <c r="J398" s="216"/>
      <c r="K398" s="217"/>
      <c r="L398" s="221">
        <f>'[1]расчет '!CR399</f>
        <v>0</v>
      </c>
      <c r="M398" s="181">
        <f>'[1]расчет '!CS399</f>
        <v>0</v>
      </c>
      <c r="N398" s="227" t="s">
        <v>461</v>
      </c>
      <c r="O398" s="228">
        <f>1445+171</f>
        <v>1616</v>
      </c>
      <c r="P398" s="228"/>
      <c r="Q398" s="228"/>
      <c r="R398" s="228"/>
      <c r="S398" s="228">
        <f>1959+171</f>
        <v>2130</v>
      </c>
      <c r="T398" s="239">
        <f>S398*1.05</f>
        <v>2236.5</v>
      </c>
      <c r="U398" s="239">
        <f>S398*1.1</f>
        <v>2343</v>
      </c>
      <c r="V398" s="239">
        <f>S398*1.15</f>
        <v>2449.5</v>
      </c>
    </row>
    <row r="399" spans="1:13" s="210" customFormat="1" ht="13.5" thickBot="1">
      <c r="A399" s="199" t="e">
        <f>'[1]зона-МСК'!A400</f>
        <v>#REF!</v>
      </c>
      <c r="B399" s="199" t="str">
        <f>'[1]зона-МСК'!B400</f>
        <v>ШУЛЕНИН</v>
      </c>
      <c r="C399" s="200" t="e">
        <f>'[1]расчет '!BG400</f>
        <v>#DIV/0!</v>
      </c>
      <c r="D399" s="201" t="e">
        <f>'[1]расчет '!BH400</f>
        <v>#DIV/0!</v>
      </c>
      <c r="E399" s="201">
        <f>'[1]расчет '!BJ400</f>
        <v>0</v>
      </c>
      <c r="F399" s="213">
        <f>'[1]расчет '!BK400</f>
        <v>0</v>
      </c>
      <c r="G399" s="214">
        <f>'[1]расчет '!BL400</f>
        <v>0</v>
      </c>
      <c r="H399" s="205">
        <f>'[1]расчет '!BM400</f>
        <v>0</v>
      </c>
      <c r="I399" s="215" t="e">
        <f>'[1]расчет '!CO400</f>
        <v>#REF!</v>
      </c>
      <c r="J399" s="216"/>
      <c r="K399" s="217"/>
      <c r="L399" s="221">
        <f>'[1]расчет '!CR400</f>
        <v>0</v>
      </c>
      <c r="M399" s="181">
        <f>'[1]расчет '!CS400</f>
        <v>0</v>
      </c>
    </row>
    <row r="400" spans="1:29" ht="13.5" thickBot="1">
      <c r="A400" s="174" t="str">
        <f>'[1]зона-МСК'!A401</f>
        <v>Шкафы оружейные Д,БП</v>
      </c>
      <c r="B400" s="174"/>
      <c r="C400" s="200" t="e">
        <f>'[1]расчет '!BG401</f>
        <v>#DIV/0!</v>
      </c>
      <c r="D400" s="201" t="e">
        <f>'[1]расчет '!BH401</f>
        <v>#DIV/0!</v>
      </c>
      <c r="E400" s="201">
        <f>'[1]расчет '!BJ401</f>
        <v>0</v>
      </c>
      <c r="F400" s="213">
        <f>'[1]расчет '!BK401</f>
        <v>0</v>
      </c>
      <c r="G400" s="214">
        <f>'[1]расчет '!BL401</f>
        <v>0</v>
      </c>
      <c r="H400" s="205">
        <f>'[1]расчет '!BM401</f>
        <v>0</v>
      </c>
      <c r="I400" s="215" t="e">
        <f>'[1]расчет '!CO401</f>
        <v>#REF!</v>
      </c>
      <c r="J400" s="216"/>
      <c r="K400" s="217"/>
      <c r="L400" s="221">
        <f>'[1]расчет '!CR401</f>
        <v>0</v>
      </c>
      <c r="M400" s="181">
        <f>'[1]расчет '!CS401</f>
        <v>0</v>
      </c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</row>
    <row r="401" spans="1:22" ht="13.5" thickBot="1">
      <c r="A401" s="174">
        <f>'[1]зона-МСК'!A402</f>
        <v>20000117905</v>
      </c>
      <c r="B401" s="174" t="str">
        <f>'[1]зона-МСК'!B402</f>
        <v>БП-1Е Шкаф пистолетный</v>
      </c>
      <c r="C401" s="200">
        <f>'[1]расчет '!BG402</f>
        <v>1508.6727777777778</v>
      </c>
      <c r="D401" s="201">
        <f>'[1]расчет '!BH402</f>
        <v>1508.6727777777778</v>
      </c>
      <c r="E401" s="201">
        <f>'[1]расчет '!BJ402</f>
        <v>1480.92</v>
      </c>
      <c r="F401" s="213">
        <f>'[1]расчет '!BK402</f>
        <v>1565.2</v>
      </c>
      <c r="G401" s="214">
        <f>'[1]расчет '!BL402</f>
        <v>1757.84</v>
      </c>
      <c r="H401" s="205">
        <f>'[1]расчет '!BM402</f>
        <v>2046.8</v>
      </c>
      <c r="I401" s="215">
        <f>'[1]расчет '!CO402</f>
        <v>2408</v>
      </c>
      <c r="J401" s="216"/>
      <c r="K401" s="217"/>
      <c r="L401" s="221">
        <f>'[1]расчет '!CR402</f>
        <v>0</v>
      </c>
      <c r="M401" s="181">
        <f>'[1]расчет '!CS402</f>
        <v>0</v>
      </c>
      <c r="N401" s="227"/>
      <c r="O401" s="228"/>
      <c r="P401" s="228"/>
      <c r="Q401" s="228"/>
      <c r="R401" s="228"/>
      <c r="S401" s="228"/>
      <c r="T401" s="228"/>
      <c r="U401" s="228"/>
      <c r="V401" s="228"/>
    </row>
    <row r="402" spans="1:22" ht="13.5" thickBot="1">
      <c r="A402" s="174">
        <f>'[1]зона-МСК'!A403</f>
        <v>20000116415</v>
      </c>
      <c r="B402" s="174" t="str">
        <f>'[1]зона-МСК'!B403</f>
        <v>БП-2 Шкаф пистолетный</v>
      </c>
      <c r="C402" s="200">
        <f>'[1]расчет '!BG403</f>
        <v>1751.0967777777778</v>
      </c>
      <c r="D402" s="201">
        <f>'[1]расчет '!BH403</f>
        <v>1751.0967777777778</v>
      </c>
      <c r="E402" s="201">
        <f>'[1]расчет '!BJ403</f>
        <v>1737.375</v>
      </c>
      <c r="F402" s="213">
        <f>'[1]расчет '!BK403</f>
        <v>1836.25</v>
      </c>
      <c r="G402" s="214">
        <f>'[1]расчет '!BL403</f>
        <v>2062.25</v>
      </c>
      <c r="H402" s="205">
        <f>'[1]расчет '!BM403</f>
        <v>2401.25</v>
      </c>
      <c r="I402" s="215">
        <f>'[1]расчет '!CO403</f>
        <v>2825</v>
      </c>
      <c r="J402" s="216"/>
      <c r="K402" s="217"/>
      <c r="L402" s="221">
        <f>'[1]расчет '!CR403</f>
        <v>0</v>
      </c>
      <c r="M402" s="181">
        <f>'[1]расчет '!CS403</f>
        <v>0</v>
      </c>
      <c r="N402" s="227"/>
      <c r="O402" s="228"/>
      <c r="P402" s="228"/>
      <c r="Q402" s="228"/>
      <c r="R402" s="228"/>
      <c r="S402" s="228"/>
      <c r="T402" s="228"/>
      <c r="U402" s="228"/>
      <c r="V402" s="228"/>
    </row>
    <row r="403" spans="1:29" s="210" customFormat="1" ht="13.5" thickBot="1">
      <c r="A403" s="199" t="e">
        <f>'[1]зона-МСК'!A404</f>
        <v>#REF!</v>
      </c>
      <c r="B403" s="199"/>
      <c r="C403" s="200" t="e">
        <f>'[1]расчет '!BG404</f>
        <v>#DIV/0!</v>
      </c>
      <c r="D403" s="201" t="e">
        <f>'[1]расчет '!BH404</f>
        <v>#DIV/0!</v>
      </c>
      <c r="E403" s="201">
        <f>'[1]расчет '!BJ404</f>
        <v>0</v>
      </c>
      <c r="F403" s="213">
        <f>'[1]расчет '!BK404</f>
        <v>0</v>
      </c>
      <c r="G403" s="214">
        <f>'[1]расчет '!BL404</f>
        <v>0</v>
      </c>
      <c r="H403" s="205">
        <f>'[1]расчет '!BM404</f>
        <v>0</v>
      </c>
      <c r="I403" s="215" t="e">
        <f>'[1]расчет '!CO404</f>
        <v>#REF!</v>
      </c>
      <c r="J403" s="216"/>
      <c r="K403" s="217"/>
      <c r="L403" s="221">
        <f>'[1]расчет '!CR404</f>
        <v>0</v>
      </c>
      <c r="M403" s="181">
        <f>'[1]расчет '!CS404</f>
        <v>0</v>
      </c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</row>
    <row r="404" spans="1:22" ht="13.5" thickBot="1">
      <c r="A404" s="174">
        <f>'[1]зона-МСК'!A405</f>
        <v>20000118620</v>
      </c>
      <c r="B404" s="174" t="str">
        <f>'[1]зона-МСК'!B405</f>
        <v>Г-1Е Шкаф</v>
      </c>
      <c r="C404" s="200">
        <f>'[1]расчет '!BG405</f>
        <v>3635.3128395061726</v>
      </c>
      <c r="D404" s="201">
        <f>'[1]расчет '!BH405</f>
        <v>3635.3128395061726</v>
      </c>
      <c r="E404" s="201">
        <f>'[1]расчет '!BJ405</f>
        <v>3678.315</v>
      </c>
      <c r="F404" s="213">
        <f>'[1]расчет '!BK405</f>
        <v>3887.65</v>
      </c>
      <c r="G404" s="214">
        <f>'[1]расчет '!BL405</f>
        <v>4366.13</v>
      </c>
      <c r="H404" s="205">
        <f>'[1]расчет '!BM405</f>
        <v>5083.849999999999</v>
      </c>
      <c r="I404" s="215">
        <f>'[1]расчет '!CO405</f>
        <v>5981</v>
      </c>
      <c r="J404" s="216"/>
      <c r="K404" s="217"/>
      <c r="L404" s="221">
        <f>'[1]расчет '!CR405</f>
        <v>0</v>
      </c>
      <c r="M404" s="181">
        <f>'[1]расчет '!CS405</f>
        <v>0</v>
      </c>
      <c r="N404" s="227"/>
      <c r="O404" s="228"/>
      <c r="P404" s="228"/>
      <c r="Q404" s="228"/>
      <c r="R404" s="228"/>
      <c r="S404" s="228"/>
      <c r="T404" s="228"/>
      <c r="U404" s="228"/>
      <c r="V404" s="228"/>
    </row>
    <row r="405" spans="1:22" ht="13.5" thickBot="1">
      <c r="A405" s="174">
        <f>'[1]зона-МСК'!A406</f>
        <v>20000116541</v>
      </c>
      <c r="B405" s="174" t="str">
        <f>'[1]зона-МСК'!B406</f>
        <v>Д-1Е Шкаф оружейный</v>
      </c>
      <c r="C405" s="200">
        <f>'[1]расчет '!BG406</f>
        <v>2877.8051666666665</v>
      </c>
      <c r="D405" s="201">
        <f>'[1]расчет '!BH406</f>
        <v>2877.8051666666665</v>
      </c>
      <c r="E405" s="201">
        <f>'[1]расчет '!BJ406</f>
        <v>2971.6800000000003</v>
      </c>
      <c r="F405" s="213">
        <f>'[1]расчет '!BK406</f>
        <v>3140.8</v>
      </c>
      <c r="G405" s="214">
        <f>'[1]расчет '!BL406</f>
        <v>3527.3599999999997</v>
      </c>
      <c r="H405" s="205">
        <f>'[1]расчет '!BM406</f>
        <v>4107.2</v>
      </c>
      <c r="I405" s="215">
        <f>'[1]расчет '!CO406</f>
        <v>4832</v>
      </c>
      <c r="J405" s="216"/>
      <c r="K405" s="217"/>
      <c r="L405" s="221">
        <f>'[1]расчет '!CR406</f>
        <v>0</v>
      </c>
      <c r="M405" s="181">
        <f>'[1]расчет '!CS406</f>
        <v>0</v>
      </c>
      <c r="N405" s="227"/>
      <c r="O405" s="228"/>
      <c r="P405" s="228"/>
      <c r="Q405" s="228"/>
      <c r="R405" s="228"/>
      <c r="S405" s="228"/>
      <c r="T405" s="228"/>
      <c r="U405" s="228"/>
      <c r="V405" s="228"/>
    </row>
    <row r="406" spans="1:22" ht="13.5" thickBot="1">
      <c r="A406" s="174">
        <f>'[1]зона-МСК'!A407</f>
        <v>20000116542</v>
      </c>
      <c r="B406" s="174" t="str">
        <f>'[1]зона-МСК'!B407</f>
        <v>Д-2Е Шкаф оружейный</v>
      </c>
      <c r="C406" s="200">
        <f>'[1]расчет '!BG407</f>
        <v>3323.708190476191</v>
      </c>
      <c r="D406" s="201">
        <f>'[1]расчет '!BH407</f>
        <v>3323.708190476191</v>
      </c>
      <c r="E406" s="201">
        <f>'[1]расчет '!BJ407</f>
        <v>3431.085</v>
      </c>
      <c r="F406" s="213">
        <f>'[1]расчет '!BK407</f>
        <v>3626.3500000000004</v>
      </c>
      <c r="G406" s="214">
        <f>'[1]расчет '!BL407</f>
        <v>4072.67</v>
      </c>
      <c r="H406" s="205">
        <f>'[1]расчет '!BM407</f>
        <v>4742.15</v>
      </c>
      <c r="I406" s="215">
        <f>'[1]расчет '!CO407</f>
        <v>5579</v>
      </c>
      <c r="J406" s="216"/>
      <c r="K406" s="217"/>
      <c r="L406" s="221">
        <f>'[1]расчет '!CR407</f>
        <v>0</v>
      </c>
      <c r="M406" s="181">
        <f>'[1]расчет '!CS407</f>
        <v>0</v>
      </c>
      <c r="N406" s="227"/>
      <c r="O406" s="228"/>
      <c r="P406" s="228"/>
      <c r="Q406" s="228"/>
      <c r="R406" s="228"/>
      <c r="S406" s="228"/>
      <c r="T406" s="228"/>
      <c r="U406" s="228"/>
      <c r="V406" s="228"/>
    </row>
    <row r="407" spans="1:22" ht="13.5" thickBot="1">
      <c r="A407" s="174">
        <f>'[1]зона-МСК'!A408</f>
        <v>20000116543</v>
      </c>
      <c r="B407" s="174" t="str">
        <f>'[1]зона-МСК'!B408</f>
        <v>Д-3Е Шкаф оружейный</v>
      </c>
      <c r="C407" s="200">
        <f>'[1]расчет '!BG408</f>
        <v>2172.3731666666667</v>
      </c>
      <c r="D407" s="201">
        <f>'[1]расчет '!BH408</f>
        <v>2172.3731666666667</v>
      </c>
      <c r="E407" s="201">
        <f>'[1]расчет '!BJ408</f>
        <v>2179.56</v>
      </c>
      <c r="F407" s="213">
        <f>'[1]расчет '!BK408</f>
        <v>2303.6000000000004</v>
      </c>
      <c r="G407" s="214">
        <f>'[1]расчет '!BL408</f>
        <v>2587.12</v>
      </c>
      <c r="H407" s="205">
        <f>'[1]расчет '!BM408</f>
        <v>3012.4</v>
      </c>
      <c r="I407" s="215">
        <f>'[1]расчет '!CO408</f>
        <v>3544</v>
      </c>
      <c r="J407" s="216"/>
      <c r="K407" s="217"/>
      <c r="L407" s="221">
        <f>'[1]расчет '!CR408</f>
        <v>0</v>
      </c>
      <c r="M407" s="181">
        <f>'[1]расчет '!CS408</f>
        <v>0</v>
      </c>
      <c r="N407" s="227"/>
      <c r="O407" s="228"/>
      <c r="P407" s="228"/>
      <c r="Q407" s="228"/>
      <c r="R407" s="228"/>
      <c r="S407" s="228"/>
      <c r="T407" s="228"/>
      <c r="U407" s="228"/>
      <c r="V407" s="228"/>
    </row>
    <row r="408" spans="1:22" ht="13.5" thickBot="1">
      <c r="A408" s="174">
        <f>'[1]зона-МСК'!A409</f>
        <v>20000116544</v>
      </c>
      <c r="B408" s="174" t="str">
        <f>'[1]зона-МСК'!B409</f>
        <v>Д-4Е Шкаф оружейный</v>
      </c>
      <c r="C408" s="200">
        <f>'[1]расчет '!BG409</f>
        <v>2520.7211666666667</v>
      </c>
      <c r="D408" s="201">
        <f>'[1]расчет '!BH409</f>
        <v>2520.7211666666667</v>
      </c>
      <c r="E408" s="201">
        <f>'[1]расчет '!BJ409</f>
        <v>2533.185</v>
      </c>
      <c r="F408" s="213">
        <f>'[1]расчет '!BK409</f>
        <v>2677.3500000000004</v>
      </c>
      <c r="G408" s="214">
        <f>'[1]расчет '!BL409</f>
        <v>3006.87</v>
      </c>
      <c r="H408" s="205">
        <f>'[1]расчет '!BM409</f>
        <v>3501.15</v>
      </c>
      <c r="I408" s="215">
        <f>'[1]расчет '!CO409</f>
        <v>4119</v>
      </c>
      <c r="J408" s="216"/>
      <c r="K408" s="217"/>
      <c r="L408" s="221">
        <f>'[1]расчет '!CR409</f>
        <v>0</v>
      </c>
      <c r="M408" s="181">
        <f>'[1]расчет '!CS409</f>
        <v>0</v>
      </c>
      <c r="N408" s="227"/>
      <c r="O408" s="228"/>
      <c r="P408" s="228"/>
      <c r="Q408" s="228"/>
      <c r="R408" s="228"/>
      <c r="S408" s="228"/>
      <c r="T408" s="228"/>
      <c r="U408" s="228"/>
      <c r="V408" s="228"/>
    </row>
    <row r="409" spans="1:22" ht="13.5" thickBot="1">
      <c r="A409" s="174">
        <f>'[1]зона-МСК'!A410</f>
        <v>20000116545</v>
      </c>
      <c r="B409" s="174" t="str">
        <f>'[1]зона-МСК'!B410</f>
        <v>Д-5Е Шкаф оружейный</v>
      </c>
      <c r="C409" s="200">
        <f>'[1]расчет '!BG410</f>
        <v>3158.816190476191</v>
      </c>
      <c r="D409" s="201">
        <f>'[1]расчет '!BH410</f>
        <v>3158.816190476191</v>
      </c>
      <c r="E409" s="201">
        <f>'[1]расчет '!BJ410</f>
        <v>3264.42</v>
      </c>
      <c r="F409" s="213">
        <f>'[1]расчет '!BK410</f>
        <v>3450.2</v>
      </c>
      <c r="G409" s="214">
        <f>'[1]расчет '!BL410</f>
        <v>3874.84</v>
      </c>
      <c r="H409" s="205">
        <f>'[1]расчет '!BM410</f>
        <v>4511.8</v>
      </c>
      <c r="I409" s="215">
        <f>'[1]расчет '!CO410</f>
        <v>5308</v>
      </c>
      <c r="J409" s="216"/>
      <c r="K409" s="217"/>
      <c r="L409" s="221">
        <f>'[1]расчет '!CR410</f>
        <v>0</v>
      </c>
      <c r="M409" s="181">
        <f>'[1]расчет '!CS410</f>
        <v>0</v>
      </c>
      <c r="N409" s="227"/>
      <c r="O409" s="228"/>
      <c r="P409" s="228"/>
      <c r="Q409" s="228"/>
      <c r="R409" s="228"/>
      <c r="S409" s="228"/>
      <c r="T409" s="228"/>
      <c r="U409" s="228"/>
      <c r="V409" s="228"/>
    </row>
    <row r="410" spans="1:29" ht="13.5" thickBot="1">
      <c r="A410" s="174">
        <f>'[1]зона-МСК'!A411</f>
        <v>20000116546</v>
      </c>
      <c r="B410" s="174" t="str">
        <f>'[1]зона-МСК'!B411</f>
        <v>Д-6Е Шкаф оружейный</v>
      </c>
      <c r="C410" s="200">
        <f>'[1]расчет '!BG411</f>
        <v>3666.5961904761907</v>
      </c>
      <c r="D410" s="201">
        <f>'[1]расчет '!BH411</f>
        <v>3666.5961904761907</v>
      </c>
      <c r="E410" s="201">
        <f>'[1]расчет '!BJ411</f>
        <v>3776.715</v>
      </c>
      <c r="F410" s="213">
        <f>'[1]расчет '!BK411</f>
        <v>3991.65</v>
      </c>
      <c r="G410" s="214">
        <f>'[1]расчет '!BL411</f>
        <v>4482.93</v>
      </c>
      <c r="H410" s="205">
        <f>'[1]расчет '!BM411</f>
        <v>5219.849999999999</v>
      </c>
      <c r="I410" s="215">
        <f>'[1]расчет '!CO411</f>
        <v>6141</v>
      </c>
      <c r="J410" s="216"/>
      <c r="K410" s="217"/>
      <c r="L410" s="221">
        <f>'[1]расчет '!CR411</f>
        <v>0</v>
      </c>
      <c r="M410" s="181">
        <f>'[1]расчет '!CS411</f>
        <v>0</v>
      </c>
      <c r="N410" s="256"/>
      <c r="O410" s="228"/>
      <c r="P410" s="228"/>
      <c r="Q410" s="228"/>
      <c r="R410" s="228"/>
      <c r="S410" s="257"/>
      <c r="T410" s="257"/>
      <c r="U410" s="257"/>
      <c r="V410" s="257"/>
      <c r="W410" s="254"/>
      <c r="X410" s="254"/>
      <c r="Y410" s="254"/>
      <c r="Z410" s="254"/>
      <c r="AA410" s="254"/>
      <c r="AB410" s="254"/>
      <c r="AC410" s="254"/>
    </row>
    <row r="411" spans="1:29" ht="13.5" thickBot="1">
      <c r="A411" s="174">
        <f>'[1]зона-МСК'!A412</f>
        <v>20000116547</v>
      </c>
      <c r="B411" s="174" t="str">
        <f>'[1]зона-МСК'!B412</f>
        <v>Д-7Е Шкаф оружейный</v>
      </c>
      <c r="C411" s="200">
        <f>'[1]расчет '!BG412</f>
        <v>4018.2201904761905</v>
      </c>
      <c r="D411" s="201">
        <f>'[1]расчет '!BH412</f>
        <v>4018.220190476191</v>
      </c>
      <c r="E411" s="201">
        <f>'[1]расчет '!BJ412</f>
        <v>4131.57</v>
      </c>
      <c r="F411" s="213">
        <f>'[1]расчет '!BK412</f>
        <v>4366.700000000001</v>
      </c>
      <c r="G411" s="214">
        <f>'[1]расчет '!BL412</f>
        <v>4904.139999999999</v>
      </c>
      <c r="H411" s="205">
        <f>'[1]расчет '!BM412</f>
        <v>5710.3</v>
      </c>
      <c r="I411" s="215">
        <f>'[1]расчет '!CO412</f>
        <v>6718</v>
      </c>
      <c r="J411" s="216"/>
      <c r="K411" s="217"/>
      <c r="L411" s="221">
        <f>'[1]расчет '!CR412</f>
        <v>0</v>
      </c>
      <c r="M411" s="181">
        <f>'[1]расчет '!CS412</f>
        <v>0</v>
      </c>
      <c r="N411" s="227"/>
      <c r="O411" s="228"/>
      <c r="P411" s="228"/>
      <c r="Q411" s="228"/>
      <c r="R411" s="228"/>
      <c r="S411" s="228"/>
      <c r="T411" s="228"/>
      <c r="U411" s="228"/>
      <c r="V411" s="228"/>
      <c r="W411" s="210"/>
      <c r="X411" s="210"/>
      <c r="Y411" s="210"/>
      <c r="Z411" s="210"/>
      <c r="AA411" s="210"/>
      <c r="AB411" s="210"/>
      <c r="AC411" s="210"/>
    </row>
    <row r="412" spans="1:29" s="210" customFormat="1" ht="13.5" thickBot="1">
      <c r="A412" s="199" t="e">
        <f>'[1]зона-МСК'!A413</f>
        <v>#REF!</v>
      </c>
      <c r="B412" s="199"/>
      <c r="C412" s="200" t="e">
        <f>'[1]расчет '!BG413</f>
        <v>#DIV/0!</v>
      </c>
      <c r="D412" s="201" t="e">
        <f>'[1]расчет '!BH413</f>
        <v>#DIV/0!</v>
      </c>
      <c r="E412" s="201">
        <f>'[1]расчет '!BJ413</f>
        <v>0</v>
      </c>
      <c r="F412" s="213">
        <f>'[1]расчет '!BK413</f>
        <v>0</v>
      </c>
      <c r="G412" s="214">
        <f>'[1]расчет '!BL413</f>
        <v>0</v>
      </c>
      <c r="H412" s="205">
        <f>'[1]расчет '!BM413</f>
        <v>0</v>
      </c>
      <c r="I412" s="215" t="e">
        <f>'[1]расчет '!CO413</f>
        <v>#REF!</v>
      </c>
      <c r="J412" s="216"/>
      <c r="K412" s="217"/>
      <c r="L412" s="221">
        <f>'[1]расчет '!CR413</f>
        <v>0</v>
      </c>
      <c r="M412" s="181">
        <f>'[1]расчет '!CS413</f>
        <v>0</v>
      </c>
      <c r="N412" s="255"/>
      <c r="O412" s="219"/>
      <c r="P412" s="219"/>
      <c r="Q412" s="219"/>
      <c r="R412" s="219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</row>
    <row r="413" spans="1:22" ht="13.5" thickBot="1">
      <c r="A413" s="174">
        <f>'[1]зона-МСК'!A414</f>
        <v>20000115084</v>
      </c>
      <c r="B413" s="174" t="str">
        <f>'[1]зона-МСК'!B414</f>
        <v>О-1 Шкаф оружейный</v>
      </c>
      <c r="C413" s="200">
        <f>'[1]расчет '!BG414</f>
        <v>5772.128863888889</v>
      </c>
      <c r="D413" s="201">
        <f>'[1]расчет '!BH414</f>
        <v>5772.128863888889</v>
      </c>
      <c r="E413" s="201">
        <f>'[1]расчет '!BJ414</f>
        <v>5769.359802066667</v>
      </c>
      <c r="F413" s="213">
        <f>'[1]расчет '!BK414</f>
        <v>6097.697351777778</v>
      </c>
      <c r="G413" s="214">
        <f>'[1]расчет '!BL414</f>
        <v>6848.183179688889</v>
      </c>
      <c r="H413" s="205">
        <f>'[1]расчет '!BM414</f>
        <v>7973.911921555556</v>
      </c>
      <c r="I413" s="215">
        <f>'[1]расчет '!CO414</f>
        <v>9381.072848888889</v>
      </c>
      <c r="J413" s="216"/>
      <c r="K413" s="217"/>
      <c r="L413" s="221">
        <f>'[1]расчет '!CR414</f>
        <v>0</v>
      </c>
      <c r="M413" s="181">
        <f>'[1]расчет '!CS414</f>
        <v>0</v>
      </c>
      <c r="N413" s="227"/>
      <c r="O413" s="228"/>
      <c r="P413" s="228"/>
      <c r="Q413" s="228"/>
      <c r="R413" s="228"/>
      <c r="S413" s="228"/>
      <c r="T413" s="228"/>
      <c r="U413" s="228"/>
      <c r="V413" s="228"/>
    </row>
    <row r="414" spans="1:22" ht="13.5" thickBot="1">
      <c r="A414" s="174">
        <f>'[1]зона-МСК'!A415</f>
        <v>20000117236</v>
      </c>
      <c r="B414" s="174" t="str">
        <f>'[1]зона-МСК'!B415</f>
        <v>О-23М Шкаф оружейный</v>
      </c>
      <c r="C414" s="200">
        <f>'[1]расчет '!BG415</f>
        <v>11040.656669166665</v>
      </c>
      <c r="D414" s="201">
        <f>'[1]расчет '!BH415</f>
        <v>11040.656669166665</v>
      </c>
      <c r="E414" s="201">
        <f>'[1]расчет '!BJ415</f>
        <v>10998.383662459997</v>
      </c>
      <c r="F414" s="213">
        <f>'[1]расчет '!BK415</f>
        <v>11624.307935933331</v>
      </c>
      <c r="G414" s="214">
        <f>'[1]расчет '!BL415</f>
        <v>13054.991989586664</v>
      </c>
      <c r="H414" s="205">
        <f>'[1]расчет '!BM415</f>
        <v>15201.018070066664</v>
      </c>
      <c r="I414" s="215">
        <f>'[1]расчет '!CO415</f>
        <v>17883.550670666664</v>
      </c>
      <c r="J414" s="216"/>
      <c r="K414" s="217"/>
      <c r="L414" s="221">
        <f>'[1]расчет '!CR415</f>
        <v>0</v>
      </c>
      <c r="M414" s="181">
        <f>'[1]расчет '!CS415</f>
        <v>0</v>
      </c>
      <c r="N414" s="227"/>
      <c r="O414" s="228"/>
      <c r="P414" s="228"/>
      <c r="Q414" s="228"/>
      <c r="R414" s="228"/>
      <c r="S414" s="228"/>
      <c r="T414" s="228"/>
      <c r="U414" s="228"/>
      <c r="V414" s="228"/>
    </row>
    <row r="415" spans="1:22" ht="13.5" thickBot="1">
      <c r="A415" s="174">
        <f>'[1]зона-МСК'!A416</f>
        <v>20000118432</v>
      </c>
      <c r="B415" s="174" t="str">
        <f>'[1]зона-МСК'!B416</f>
        <v>О-33м Шкаф оружейный</v>
      </c>
      <c r="C415" s="200">
        <f>'[1]расчет '!BG416</f>
        <v>11879.678544583332</v>
      </c>
      <c r="D415" s="201">
        <f>'[1]расчет '!BH416</f>
        <v>11879.678544583332</v>
      </c>
      <c r="E415" s="201">
        <f>'[1]расчет '!BJ416</f>
        <v>11857.575562869999</v>
      </c>
      <c r="F415" s="213">
        <f>'[1]расчет '!BK416</f>
        <v>12532.396936366666</v>
      </c>
      <c r="G415" s="214">
        <f>'[1]расчет '!BL416</f>
        <v>14074.845790073332</v>
      </c>
      <c r="H415" s="205">
        <f>'[1]расчет '!BM416</f>
        <v>16388.51907063333</v>
      </c>
      <c r="I415" s="215">
        <f>'[1]расчет '!CO416</f>
        <v>19280.610671333332</v>
      </c>
      <c r="J415" s="216"/>
      <c r="K415" s="217"/>
      <c r="L415" s="221">
        <f>'[1]расчет '!CR416</f>
        <v>0</v>
      </c>
      <c r="M415" s="181">
        <f>'[1]расчет '!CS416</f>
        <v>0</v>
      </c>
      <c r="N415" s="227"/>
      <c r="O415" s="228"/>
      <c r="P415" s="228"/>
      <c r="Q415" s="228"/>
      <c r="R415" s="228"/>
      <c r="S415" s="228"/>
      <c r="T415" s="228"/>
      <c r="U415" s="228"/>
      <c r="V415" s="228"/>
    </row>
    <row r="416" spans="1:22" ht="13.5" thickBot="1">
      <c r="A416" s="174">
        <f>'[1]зона-МСК'!A417</f>
        <v>20000118824</v>
      </c>
      <c r="B416" s="174" t="str">
        <f>'[1]зона-МСК'!B417</f>
        <v>О-43 Шкаф оружейный</v>
      </c>
      <c r="C416" s="200">
        <f>'[1]расчет '!BG417</f>
        <v>12829.4044625</v>
      </c>
      <c r="D416" s="201">
        <f>'[1]расчет '!BH417</f>
        <v>12829.4044625</v>
      </c>
      <c r="E416" s="201">
        <f>'[1]расчет '!BJ417</f>
        <v>12758.511491100002</v>
      </c>
      <c r="F416" s="213">
        <f>'[1]расчет '!BK417</f>
        <v>13484.605641000002</v>
      </c>
      <c r="G416" s="214">
        <f>'[1]расчет '!BL417</f>
        <v>15144.249412200003</v>
      </c>
      <c r="H416" s="205">
        <f>'[1]расчет '!BM417</f>
        <v>17633.715069</v>
      </c>
      <c r="I416" s="215">
        <f>'[1]расчет '!CO417</f>
        <v>20745.547140000002</v>
      </c>
      <c r="J416" s="216"/>
      <c r="K416" s="217"/>
      <c r="L416" s="221">
        <f>'[1]расчет '!CR417</f>
        <v>0</v>
      </c>
      <c r="M416" s="181">
        <f>'[1]расчет '!CS417</f>
        <v>0</v>
      </c>
      <c r="N416" s="227"/>
      <c r="O416" s="228"/>
      <c r="P416" s="228"/>
      <c r="Q416" s="228"/>
      <c r="R416" s="228"/>
      <c r="S416" s="228"/>
      <c r="T416" s="228"/>
      <c r="U416" s="228"/>
      <c r="V416" s="228"/>
    </row>
    <row r="417" spans="1:22" ht="13.5" thickBot="1">
      <c r="A417" s="174">
        <f>'[1]зона-МСК'!A418</f>
        <v>20000117755</v>
      </c>
      <c r="B417" s="174" t="str">
        <f>'[1]зона-МСК'!B418</f>
        <v>О-53 Шкаф оружейный</v>
      </c>
      <c r="C417" s="200">
        <f>'[1]расчет '!BG418</f>
        <v>13905.744973958334</v>
      </c>
      <c r="D417" s="201">
        <f>'[1]расчет '!BH418</f>
        <v>13905.744973958332</v>
      </c>
      <c r="E417" s="201">
        <f>'[1]расчет '!BJ418</f>
        <v>13851.224929375</v>
      </c>
      <c r="F417" s="213">
        <f>'[1]расчет '!BK418</f>
        <v>14639.506022916667</v>
      </c>
      <c r="G417" s="214">
        <f>'[1]расчет '!BL418</f>
        <v>16441.291379583334</v>
      </c>
      <c r="H417" s="205">
        <f>'[1]расчет '!BM418</f>
        <v>19143.96941458333</v>
      </c>
      <c r="I417" s="215">
        <f>'[1]расчет '!CO418</f>
        <v>22522.316958333333</v>
      </c>
      <c r="J417" s="216"/>
      <c r="K417" s="217"/>
      <c r="L417" s="221">
        <f>'[1]расчет '!CR418</f>
        <v>0</v>
      </c>
      <c r="M417" s="181">
        <f>'[1]расчет '!CS418</f>
        <v>0</v>
      </c>
      <c r="N417" s="227"/>
      <c r="O417" s="228"/>
      <c r="P417" s="228"/>
      <c r="Q417" s="228"/>
      <c r="R417" s="228"/>
      <c r="S417" s="228"/>
      <c r="T417" s="228"/>
      <c r="U417" s="228"/>
      <c r="V417" s="228"/>
    </row>
    <row r="418" spans="1:29" s="210" customFormat="1" ht="13.5" thickBot="1">
      <c r="A418" s="199" t="e">
        <f>'[1]зона-МСК'!A419</f>
        <v>#REF!</v>
      </c>
      <c r="B418" s="199"/>
      <c r="C418" s="200" t="e">
        <f>'[1]расчет '!BG419</f>
        <v>#DIV/0!</v>
      </c>
      <c r="D418" s="201" t="e">
        <f>'[1]расчет '!BH419</f>
        <v>#DIV/0!</v>
      </c>
      <c r="E418" s="201">
        <f>'[1]расчет '!BJ419</f>
        <v>0</v>
      </c>
      <c r="F418" s="213">
        <f>'[1]расчет '!BK419</f>
        <v>0</v>
      </c>
      <c r="G418" s="214">
        <f>'[1]расчет '!BL419</f>
        <v>0</v>
      </c>
      <c r="H418" s="205">
        <f>'[1]расчет '!BM419</f>
        <v>0</v>
      </c>
      <c r="I418" s="215" t="e">
        <f>'[1]расчет '!CO419</f>
        <v>#REF!</v>
      </c>
      <c r="J418" s="216"/>
      <c r="K418" s="217"/>
      <c r="L418" s="221">
        <f>'[1]расчет '!CR419</f>
        <v>0</v>
      </c>
      <c r="M418" s="181">
        <f>'[1]расчет '!CS419</f>
        <v>0</v>
      </c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</row>
    <row r="419" spans="1:22" ht="13.5" thickBot="1">
      <c r="A419" s="174">
        <f>'[1]зона-МСК'!A420</f>
        <v>20000120093</v>
      </c>
      <c r="B419" s="174" t="str">
        <f>'[1]зона-МСК'!B420</f>
        <v>ОШ-10АКМ-65ПУ без подставок Шкаф оружейный</v>
      </c>
      <c r="C419" s="200">
        <f>'[1]расчет '!BG420</f>
        <v>2344.583333333333</v>
      </c>
      <c r="D419" s="201">
        <f>'[1]расчет '!BH420</f>
        <v>2344.583333333333</v>
      </c>
      <c r="E419" s="201">
        <f>'[1]расчет '!BJ420</f>
        <v>0</v>
      </c>
      <c r="F419" s="213">
        <f>'[1]расчет '!BK420</f>
        <v>0</v>
      </c>
      <c r="G419" s="214">
        <f>'[1]расчет '!BL420</f>
        <v>0</v>
      </c>
      <c r="H419" s="205">
        <f>'[1]расчет '!BM420</f>
        <v>0</v>
      </c>
      <c r="I419" s="215">
        <f>'[1]расчет '!CO420</f>
        <v>0</v>
      </c>
      <c r="J419" s="216"/>
      <c r="K419" s="217"/>
      <c r="L419" s="221">
        <f>'[1]расчет '!CR420</f>
        <v>0</v>
      </c>
      <c r="M419" s="181">
        <f>'[1]расчет '!CS420</f>
        <v>0</v>
      </c>
      <c r="N419" s="227"/>
      <c r="O419" s="228"/>
      <c r="P419" s="228"/>
      <c r="Q419" s="228"/>
      <c r="R419" s="228"/>
      <c r="S419" s="228"/>
      <c r="T419" s="228"/>
      <c r="U419" s="228"/>
      <c r="V419" s="228"/>
    </row>
    <row r="420" spans="1:22" ht="13.5" thickBot="1">
      <c r="A420" s="174">
        <f>'[1]зона-МСК'!A421</f>
        <v>20000120095</v>
      </c>
      <c r="B420" s="174" t="str">
        <f>'[1]зона-МСК'!B421</f>
        <v>ОШ-10ПУ без подставок Шкаф оружейный</v>
      </c>
      <c r="C420" s="200">
        <f>'[1]расчет '!BG421</f>
        <v>234.4583333333333</v>
      </c>
      <c r="D420" s="201">
        <f>'[1]расчет '!BH421</f>
        <v>234.4583333333333</v>
      </c>
      <c r="E420" s="201">
        <f>'[1]расчет '!BJ421</f>
        <v>0</v>
      </c>
      <c r="F420" s="213">
        <f>'[1]расчет '!BK421</f>
        <v>0</v>
      </c>
      <c r="G420" s="214">
        <f>'[1]расчет '!BL421</f>
        <v>0</v>
      </c>
      <c r="H420" s="205">
        <f>'[1]расчет '!BM421</f>
        <v>0</v>
      </c>
      <c r="I420" s="215">
        <f>'[1]расчет '!CO421</f>
        <v>0</v>
      </c>
      <c r="J420" s="216"/>
      <c r="K420" s="217"/>
      <c r="L420" s="221">
        <f>'[1]расчет '!CR421</f>
        <v>0</v>
      </c>
      <c r="M420" s="181">
        <f>'[1]расчет '!CS421</f>
        <v>0</v>
      </c>
      <c r="N420" s="227"/>
      <c r="O420" s="228"/>
      <c r="P420" s="228"/>
      <c r="Q420" s="228"/>
      <c r="R420" s="228"/>
      <c r="S420" s="228"/>
      <c r="T420" s="228"/>
      <c r="U420" s="228"/>
      <c r="V420" s="228"/>
    </row>
    <row r="421" spans="1:29" s="219" customFormat="1" ht="13.5" thickBot="1">
      <c r="A421" s="174">
        <f>'[1]зона-МСК'!A422</f>
        <v>20000120098</v>
      </c>
      <c r="B421" s="174" t="str">
        <f>'[1]зона-МСК'!B422</f>
        <v>ОШ-130ПУ без подставок Шкаф оружейный</v>
      </c>
      <c r="C421" s="200">
        <f>'[1]расчет '!BG422</f>
        <v>2344.583333333333</v>
      </c>
      <c r="D421" s="201">
        <f>'[1]расчет '!BH422</f>
        <v>2344.583333333333</v>
      </c>
      <c r="E421" s="201">
        <f>'[1]расчет '!BJ422</f>
        <v>0</v>
      </c>
      <c r="F421" s="213">
        <f>'[1]расчет '!BK422</f>
        <v>0</v>
      </c>
      <c r="G421" s="214">
        <f>'[1]расчет '!BL422</f>
        <v>0</v>
      </c>
      <c r="H421" s="205">
        <f>'[1]расчет '!BM422</f>
        <v>0</v>
      </c>
      <c r="I421" s="215">
        <f>'[1]расчет '!CO422</f>
        <v>0</v>
      </c>
      <c r="J421" s="216"/>
      <c r="K421" s="217"/>
      <c r="L421" s="221">
        <f>'[1]расчет '!CR422</f>
        <v>0</v>
      </c>
      <c r="M421" s="181">
        <f>'[1]расчет '!CS422</f>
        <v>0</v>
      </c>
      <c r="N421" s="227"/>
      <c r="O421" s="228"/>
      <c r="P421" s="228"/>
      <c r="Q421" s="228"/>
      <c r="R421" s="228"/>
      <c r="S421" s="228"/>
      <c r="T421" s="228"/>
      <c r="U421" s="228"/>
      <c r="V421" s="228"/>
      <c r="W421" s="182"/>
      <c r="X421" s="182"/>
      <c r="Y421" s="182"/>
      <c r="Z421" s="182"/>
      <c r="AA421" s="182"/>
      <c r="AB421" s="182"/>
      <c r="AC421" s="182"/>
    </row>
    <row r="422" spans="1:29" s="219" customFormat="1" ht="13.5" thickBot="1">
      <c r="A422" s="174">
        <f>'[1]зона-МСК'!A423</f>
        <v>20000117976</v>
      </c>
      <c r="B422" s="174" t="str">
        <f>'[1]зона-МСК'!B423</f>
        <v>ОШ-163А Шкаф оружейный</v>
      </c>
      <c r="C422" s="200">
        <f>'[1]расчет '!BG423</f>
        <v>2344.583333333333</v>
      </c>
      <c r="D422" s="201">
        <f>'[1]расчет '!BH423</f>
        <v>2344.583333333333</v>
      </c>
      <c r="E422" s="201">
        <f>'[1]расчет '!BJ423</f>
        <v>0</v>
      </c>
      <c r="F422" s="213">
        <f>'[1]расчет '!BK423</f>
        <v>0</v>
      </c>
      <c r="G422" s="214">
        <f>'[1]расчет '!BL423</f>
        <v>0</v>
      </c>
      <c r="H422" s="205">
        <f>'[1]расчет '!BM423</f>
        <v>0</v>
      </c>
      <c r="I422" s="215">
        <f>'[1]расчет '!CO423</f>
        <v>0</v>
      </c>
      <c r="J422" s="216"/>
      <c r="K422" s="217"/>
      <c r="L422" s="221">
        <f>'[1]расчет '!CR423</f>
        <v>0</v>
      </c>
      <c r="M422" s="181">
        <f>'[1]расчет '!CS423</f>
        <v>0</v>
      </c>
      <c r="N422" s="227"/>
      <c r="O422" s="228"/>
      <c r="P422" s="228"/>
      <c r="Q422" s="228"/>
      <c r="R422" s="228"/>
      <c r="S422" s="228"/>
      <c r="T422" s="228"/>
      <c r="U422" s="228"/>
      <c r="V422" s="228"/>
      <c r="W422" s="182"/>
      <c r="X422" s="182"/>
      <c r="Y422" s="182"/>
      <c r="Z422" s="182"/>
      <c r="AA422" s="182"/>
      <c r="AB422" s="182"/>
      <c r="AC422" s="182"/>
    </row>
    <row r="423" spans="1:29" s="219" customFormat="1" ht="13.5" thickBot="1">
      <c r="A423" s="174">
        <f>'[1]зона-МСК'!A424</f>
        <v>20000120094</v>
      </c>
      <c r="B423" s="174" t="str">
        <f>'[1]зона-МСК'!B424</f>
        <v>ОШ-20 АКСУ-39ПУ без подставок Шкаф оружейный</v>
      </c>
      <c r="C423" s="200">
        <f>'[1]расчет '!BG424</f>
        <v>2344.583333333333</v>
      </c>
      <c r="D423" s="201">
        <f>'[1]расчет '!BH424</f>
        <v>2344.583333333333</v>
      </c>
      <c r="E423" s="201">
        <f>'[1]расчет '!BJ424</f>
        <v>0</v>
      </c>
      <c r="F423" s="213">
        <f>'[1]расчет '!BK424</f>
        <v>0</v>
      </c>
      <c r="G423" s="214">
        <f>'[1]расчет '!BL424</f>
        <v>0</v>
      </c>
      <c r="H423" s="205">
        <f>'[1]расчет '!BM424</f>
        <v>0</v>
      </c>
      <c r="I423" s="215">
        <f>'[1]расчет '!CO424</f>
        <v>0</v>
      </c>
      <c r="J423" s="216"/>
      <c r="K423" s="217"/>
      <c r="L423" s="221">
        <f>'[1]расчет '!CR424</f>
        <v>0</v>
      </c>
      <c r="M423" s="181">
        <f>'[1]расчет '!CS424</f>
        <v>0</v>
      </c>
      <c r="N423" s="227"/>
      <c r="O423" s="228"/>
      <c r="P423" s="228"/>
      <c r="Q423" s="228"/>
      <c r="R423" s="228"/>
      <c r="S423" s="228"/>
      <c r="T423" s="228"/>
      <c r="U423" s="228"/>
      <c r="V423" s="228"/>
      <c r="W423" s="182"/>
      <c r="X423" s="182"/>
      <c r="Y423" s="182"/>
      <c r="Z423" s="182"/>
      <c r="AA423" s="182"/>
      <c r="AB423" s="182"/>
      <c r="AC423" s="182"/>
    </row>
    <row r="424" spans="1:22" ht="13.5" thickBot="1">
      <c r="A424" s="174">
        <f>'[1]зона-МСК'!A425</f>
        <v>20000116451</v>
      </c>
      <c r="B424" s="174" t="str">
        <f>'[1]зона-МСК'!B425</f>
        <v>ОШ-24 Кедр Шкаф оружейный</v>
      </c>
      <c r="C424" s="200">
        <f>'[1]расчет '!BG425</f>
        <v>1563.0555555555552</v>
      </c>
      <c r="D424" s="201">
        <f>'[1]расчет '!BH425</f>
        <v>1563.0555555555554</v>
      </c>
      <c r="E424" s="201">
        <f>'[1]расчет '!BJ425</f>
        <v>2433.8966666666665</v>
      </c>
      <c r="F424" s="213">
        <f>'[1]расчет '!BK425</f>
        <v>2572.4111111111115</v>
      </c>
      <c r="G424" s="214">
        <f>'[1]расчет '!BL425</f>
        <v>2889.0155555555557</v>
      </c>
      <c r="H424" s="205">
        <f>'[1]расчет '!BM425</f>
        <v>3363.9222222222224</v>
      </c>
      <c r="I424" s="215">
        <f>'[1]расчет '!CO425</f>
        <v>3957.5555555555557</v>
      </c>
      <c r="J424" s="216"/>
      <c r="K424" s="217"/>
      <c r="L424" s="221">
        <f>'[1]расчет '!CR425</f>
        <v>0</v>
      </c>
      <c r="M424" s="181">
        <f>'[1]расчет '!CS425</f>
        <v>0</v>
      </c>
      <c r="N424" s="227"/>
      <c r="O424" s="228"/>
      <c r="P424" s="228"/>
      <c r="Q424" s="228"/>
      <c r="R424" s="228"/>
      <c r="S424" s="228"/>
      <c r="T424" s="228"/>
      <c r="U424" s="228"/>
      <c r="V424" s="228"/>
    </row>
    <row r="425" spans="1:22" ht="13.5" thickBot="1">
      <c r="A425" s="174">
        <f>'[1]зона-МСК'!A426</f>
        <v>20000120096</v>
      </c>
      <c r="B425" s="174" t="str">
        <f>'[1]зона-МСК'!B426</f>
        <v>ОШ-40ПУ без подставок Шкаф оружейный</v>
      </c>
      <c r="C425" s="200">
        <f>'[1]расчет '!BG426</f>
        <v>586.1458333333333</v>
      </c>
      <c r="D425" s="201">
        <f>'[1]расчет '!BH426</f>
        <v>586.1458333333333</v>
      </c>
      <c r="E425" s="201">
        <f>'[1]расчет '!BJ426</f>
        <v>912.71125</v>
      </c>
      <c r="F425" s="213">
        <f>'[1]расчет '!BK426</f>
        <v>964.6541666666667</v>
      </c>
      <c r="G425" s="214">
        <f>'[1]расчет '!BL426</f>
        <v>1083.3808333333332</v>
      </c>
      <c r="H425" s="205">
        <f>'[1]расчет '!BM426</f>
        <v>1261.4708333333333</v>
      </c>
      <c r="I425" s="215">
        <f>'[1]расчет '!CO426</f>
        <v>1484.0833333333333</v>
      </c>
      <c r="J425" s="216"/>
      <c r="K425" s="217"/>
      <c r="L425" s="221">
        <f>'[1]расчет '!CR426</f>
        <v>0</v>
      </c>
      <c r="M425" s="181">
        <f>'[1]расчет '!CS426</f>
        <v>0</v>
      </c>
      <c r="N425" s="227"/>
      <c r="O425" s="228"/>
      <c r="P425" s="228"/>
      <c r="Q425" s="228"/>
      <c r="R425" s="228"/>
      <c r="S425" s="228"/>
      <c r="T425" s="228"/>
      <c r="U425" s="228"/>
      <c r="V425" s="228"/>
    </row>
    <row r="426" spans="1:22" ht="13.5" thickBot="1">
      <c r="A426" s="174">
        <f>'[1]зона-МСК'!A427</f>
        <v>20000120097</v>
      </c>
      <c r="B426" s="174" t="str">
        <f>'[1]зона-МСК'!B427</f>
        <v>ОШ-72ПУ без подставок Шкаф оружейный</v>
      </c>
      <c r="C426" s="200">
        <f>'[1]расчет '!BG427</f>
        <v>1563.0555555555552</v>
      </c>
      <c r="D426" s="201">
        <f>'[1]расчет '!BH427</f>
        <v>1563.0555555555554</v>
      </c>
      <c r="E426" s="201">
        <f>'[1]расчет '!BJ427</f>
        <v>0</v>
      </c>
      <c r="F426" s="213">
        <f>'[1]расчет '!BK427</f>
        <v>0</v>
      </c>
      <c r="G426" s="214">
        <f>'[1]расчет '!BL427</f>
        <v>0</v>
      </c>
      <c r="H426" s="205">
        <f>'[1]расчет '!BM427</f>
        <v>0</v>
      </c>
      <c r="I426" s="215">
        <f>'[1]расчет '!CO427</f>
        <v>0</v>
      </c>
      <c r="J426" s="216"/>
      <c r="K426" s="217"/>
      <c r="L426" s="221">
        <f>'[1]расчет '!CR427</f>
        <v>0</v>
      </c>
      <c r="M426" s="181">
        <f>'[1]расчет '!CS427</f>
        <v>0</v>
      </c>
      <c r="N426" s="227"/>
      <c r="O426" s="228"/>
      <c r="P426" s="228"/>
      <c r="Q426" s="228"/>
      <c r="R426" s="228"/>
      <c r="S426" s="228"/>
      <c r="T426" s="228"/>
      <c r="U426" s="228"/>
      <c r="V426" s="228"/>
    </row>
    <row r="427" spans="1:22" ht="13.5" thickBot="1">
      <c r="A427" s="174">
        <f>'[1]зона-МСК'!A428</f>
        <v>20000119069</v>
      </c>
      <c r="B427" s="174" t="str">
        <f>'[1]зона-МСК'!B428</f>
        <v>ОШ-ПБ-1(ОШ-160ПМ) без ложементов Шкаф оружейный</v>
      </c>
      <c r="C427" s="200">
        <f>'[1]расчет '!BG428</f>
        <v>2344.583333333333</v>
      </c>
      <c r="D427" s="201">
        <f>'[1]расчет '!BH428</f>
        <v>2344.583333333333</v>
      </c>
      <c r="E427" s="201">
        <f>'[1]расчет '!BJ428</f>
        <v>0</v>
      </c>
      <c r="F427" s="213">
        <f>'[1]расчет '!BK428</f>
        <v>0</v>
      </c>
      <c r="G427" s="214">
        <f>'[1]расчет '!BL428</f>
        <v>0</v>
      </c>
      <c r="H427" s="205">
        <f>'[1]расчет '!BM428</f>
        <v>0</v>
      </c>
      <c r="I427" s="215">
        <f>'[1]расчет '!CO428</f>
        <v>0</v>
      </c>
      <c r="J427" s="216"/>
      <c r="K427" s="217"/>
      <c r="L427" s="221">
        <f>'[1]расчет '!CR428</f>
        <v>0</v>
      </c>
      <c r="M427" s="181">
        <f>'[1]расчет '!CS428</f>
        <v>0</v>
      </c>
      <c r="N427" s="227"/>
      <c r="O427" s="228"/>
      <c r="P427" s="228"/>
      <c r="Q427" s="228"/>
      <c r="R427" s="228"/>
      <c r="S427" s="228"/>
      <c r="T427" s="228"/>
      <c r="U427" s="228"/>
      <c r="V427" s="228"/>
    </row>
    <row r="428" spans="1:29" s="210" customFormat="1" ht="13.5" thickBot="1">
      <c r="A428" s="199" t="e">
        <f>'[1]зона-МСК'!A429</f>
        <v>#REF!</v>
      </c>
      <c r="B428" s="199"/>
      <c r="C428" s="200" t="e">
        <f>'[1]расчет '!BG429</f>
        <v>#DIV/0!</v>
      </c>
      <c r="D428" s="201" t="e">
        <f>'[1]расчет '!BH429</f>
        <v>#DIV/0!</v>
      </c>
      <c r="E428" s="201">
        <f>'[1]расчет '!BJ429</f>
        <v>0</v>
      </c>
      <c r="F428" s="213">
        <f>'[1]расчет '!BK429</f>
        <v>0</v>
      </c>
      <c r="G428" s="214">
        <f>'[1]расчет '!BL429</f>
        <v>0</v>
      </c>
      <c r="H428" s="205">
        <f>'[1]расчет '!BM429</f>
        <v>0</v>
      </c>
      <c r="I428" s="215" t="e">
        <f>'[1]расчет '!CO429</f>
        <v>#REF!</v>
      </c>
      <c r="J428" s="216"/>
      <c r="K428" s="217"/>
      <c r="L428" s="221">
        <f>'[1]расчет '!CR429</f>
        <v>0</v>
      </c>
      <c r="M428" s="181">
        <f>'[1]расчет '!CS429</f>
        <v>0</v>
      </c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</row>
    <row r="429" spans="1:22" ht="13.5" thickBot="1">
      <c r="A429" s="174">
        <f>'[1]зона-МСК'!A430</f>
        <v>20000116407</v>
      </c>
      <c r="B429" s="174" t="str">
        <f>'[1]зона-МСК'!B430</f>
        <v>С-22 Сейф оружейный</v>
      </c>
      <c r="C429" s="200">
        <f>'[1]расчет '!BG430</f>
        <v>5409.917555555557</v>
      </c>
      <c r="D429" s="201">
        <f>'[1]расчет '!BH430</f>
        <v>5409.917555555557</v>
      </c>
      <c r="E429" s="201">
        <f>'[1]расчет '!BJ430</f>
        <v>5412.943874666668</v>
      </c>
      <c r="F429" s="213">
        <f>'[1]расчет '!BK430</f>
        <v>5720.997591111112</v>
      </c>
      <c r="G429" s="214">
        <f>'[1]расчет '!BL430</f>
        <v>6425.120371555557</v>
      </c>
      <c r="H429" s="205">
        <f>'[1]расчет '!BM430</f>
        <v>7481.304542222224</v>
      </c>
      <c r="I429" s="215">
        <f>'[1]расчет '!CO430</f>
        <v>8801.534755555558</v>
      </c>
      <c r="J429" s="216"/>
      <c r="K429" s="217"/>
      <c r="L429" s="221">
        <f>'[1]расчет '!CR430</f>
        <v>0</v>
      </c>
      <c r="M429" s="181">
        <f>'[1]расчет '!CS430</f>
        <v>0</v>
      </c>
      <c r="N429" s="227"/>
      <c r="O429" s="228"/>
      <c r="P429" s="228"/>
      <c r="Q429" s="228"/>
      <c r="R429" s="228"/>
      <c r="S429" s="228"/>
      <c r="T429" s="228"/>
      <c r="U429" s="228"/>
      <c r="V429" s="228"/>
    </row>
    <row r="430" spans="1:22" ht="13.5" thickBot="1">
      <c r="A430" s="174">
        <f>'[1]зона-МСК'!A431</f>
        <v>20000115398</v>
      </c>
      <c r="B430" s="174" t="str">
        <f>'[1]зона-МСК'!B431</f>
        <v>ШП-1 Шкаф пистолетный</v>
      </c>
      <c r="C430" s="200">
        <f>'[1]расчет '!BG431</f>
        <v>78.15277777777777</v>
      </c>
      <c r="D430" s="201">
        <f>'[1]расчет '!BH431</f>
        <v>78.15277777777777</v>
      </c>
      <c r="E430" s="201">
        <f>'[1]расчет '!BJ431</f>
        <v>0</v>
      </c>
      <c r="F430" s="213">
        <f>'[1]расчет '!BK431</f>
        <v>0</v>
      </c>
      <c r="G430" s="214">
        <f>'[1]расчет '!BL431</f>
        <v>0</v>
      </c>
      <c r="H430" s="205">
        <f>'[1]расчет '!BM431</f>
        <v>0</v>
      </c>
      <c r="I430" s="215">
        <f>'[1]расчет '!CO431</f>
        <v>0</v>
      </c>
      <c r="J430" s="216"/>
      <c r="K430" s="217"/>
      <c r="L430" s="221">
        <f>'[1]расчет '!CR431</f>
        <v>0</v>
      </c>
      <c r="M430" s="181">
        <f>'[1]расчет '!CS431</f>
        <v>0</v>
      </c>
      <c r="N430" s="227"/>
      <c r="O430" s="228"/>
      <c r="P430" s="228"/>
      <c r="Q430" s="228"/>
      <c r="R430" s="228"/>
      <c r="S430" s="228"/>
      <c r="T430" s="228"/>
      <c r="U430" s="228"/>
      <c r="V430" s="228"/>
    </row>
    <row r="431" spans="1:22" ht="13.5" thickBot="1">
      <c r="A431" s="174">
        <f>'[1]зона-МСК'!A432</f>
        <v>20000116405</v>
      </c>
      <c r="B431" s="174" t="str">
        <f>'[1]зона-МСК'!B432</f>
        <v>ШП-2 Шкаф пистолетный</v>
      </c>
      <c r="C431" s="200">
        <f>'[1]расчет '!BG432</f>
        <v>78.15277777777777</v>
      </c>
      <c r="D431" s="201">
        <f>'[1]расчет '!BH432</f>
        <v>78.15277777777777</v>
      </c>
      <c r="E431" s="201">
        <f>'[1]расчет '!BJ432</f>
        <v>0</v>
      </c>
      <c r="F431" s="213">
        <f>'[1]расчет '!BK432</f>
        <v>0</v>
      </c>
      <c r="G431" s="214">
        <f>'[1]расчет '!BL432</f>
        <v>0</v>
      </c>
      <c r="H431" s="205">
        <f>'[1]расчет '!BM432</f>
        <v>0</v>
      </c>
      <c r="I431" s="215">
        <f>'[1]расчет '!CO432</f>
        <v>0</v>
      </c>
      <c r="J431" s="216"/>
      <c r="K431" s="217"/>
      <c r="L431" s="221">
        <f>'[1]расчет '!CR432</f>
        <v>0</v>
      </c>
      <c r="M431" s="181">
        <f>'[1]расчет '!CS432</f>
        <v>0</v>
      </c>
      <c r="N431" s="227"/>
      <c r="O431" s="228"/>
      <c r="P431" s="228"/>
      <c r="Q431" s="228"/>
      <c r="R431" s="228"/>
      <c r="S431" s="228"/>
      <c r="T431" s="228"/>
      <c r="U431" s="228"/>
      <c r="V431" s="228"/>
    </row>
    <row r="432" spans="1:29" s="210" customFormat="1" ht="13.5" thickBot="1">
      <c r="A432" s="199" t="e">
        <f>'[1]зона-МСК'!A433</f>
        <v>#REF!</v>
      </c>
      <c r="B432" s="199"/>
      <c r="C432" s="200" t="e">
        <f>'[1]расчет '!BG433</f>
        <v>#DIV/0!</v>
      </c>
      <c r="D432" s="201" t="e">
        <f>'[1]расчет '!BH433</f>
        <v>#DIV/0!</v>
      </c>
      <c r="E432" s="201">
        <f>'[1]расчет '!BJ433</f>
        <v>0</v>
      </c>
      <c r="F432" s="213">
        <f>'[1]расчет '!BK433</f>
        <v>0</v>
      </c>
      <c r="G432" s="214">
        <f>'[1]расчет '!BL433</f>
        <v>0</v>
      </c>
      <c r="H432" s="205">
        <f>'[1]расчет '!BM433</f>
        <v>0</v>
      </c>
      <c r="I432" s="215" t="e">
        <f>'[1]расчет '!CO433</f>
        <v>#REF!</v>
      </c>
      <c r="J432" s="216"/>
      <c r="K432" s="217"/>
      <c r="L432" s="221">
        <f>'[1]расчет '!CR433</f>
        <v>0</v>
      </c>
      <c r="M432" s="181">
        <f>'[1]расчет '!CS433</f>
        <v>0</v>
      </c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</row>
    <row r="433" spans="1:22" ht="13.5" thickBot="1">
      <c r="A433" s="174">
        <f>'[1]зона-МСК'!A434</f>
        <v>20000120274</v>
      </c>
      <c r="B433" s="174" t="str">
        <f>'[1]зона-МСК'!B434</f>
        <v>Зажим для инструментов</v>
      </c>
      <c r="C433" s="200">
        <f>'[1]расчет '!BG434</f>
        <v>77.910469625</v>
      </c>
      <c r="D433" s="201">
        <f>'[1]расчет '!BH434</f>
        <v>77.910469625</v>
      </c>
      <c r="E433" s="201">
        <f>'[1]расчет '!BJ434</f>
        <v>76.664170866</v>
      </c>
      <c r="F433" s="213">
        <f>'[1]расчет '!BK434</f>
        <v>81.02717246000002</v>
      </c>
      <c r="G433" s="214">
        <f>'[1]расчет '!BL434</f>
        <v>90.99974753200001</v>
      </c>
      <c r="H433" s="205">
        <f>'[1]расчет '!BM434</f>
        <v>105.95861014000002</v>
      </c>
      <c r="I433" s="215">
        <f>'[1]расчет '!CO434</f>
        <v>124.65718840000002</v>
      </c>
      <c r="J433" s="216"/>
      <c r="K433" s="217"/>
      <c r="L433" s="221">
        <f>'[1]расчет '!CR434</f>
        <v>0</v>
      </c>
      <c r="M433" s="181">
        <f>'[1]расчет '!CS434</f>
        <v>0</v>
      </c>
      <c r="N433" s="227"/>
      <c r="O433" s="228"/>
      <c r="P433" s="228"/>
      <c r="Q433" s="228"/>
      <c r="R433" s="228"/>
      <c r="S433" s="228"/>
      <c r="T433" s="228"/>
      <c r="U433" s="228"/>
      <c r="V433" s="228"/>
    </row>
    <row r="434" spans="1:22" ht="13.5" thickBot="1">
      <c r="A434" s="174">
        <f>'[1]зона-МСК'!A435</f>
        <v>20000119743</v>
      </c>
      <c r="B434" s="174" t="str">
        <f>'[1]зона-МСК'!B435</f>
        <v>Колодки резиновые КР 16х9 (ПМ)</v>
      </c>
      <c r="C434" s="200">
        <f>'[1]расчет '!BG435</f>
        <v>72.34546962499999</v>
      </c>
      <c r="D434" s="201">
        <f>'[1]расчет '!BH435</f>
        <v>72.34546962499999</v>
      </c>
      <c r="E434" s="201">
        <f>'[1]расчет '!BJ435</f>
        <v>71.18821086599999</v>
      </c>
      <c r="F434" s="213">
        <f>'[1]расчет '!BK435</f>
        <v>75.23957246</v>
      </c>
      <c r="G434" s="214">
        <f>'[1]расчет '!BL435</f>
        <v>84.499827532</v>
      </c>
      <c r="H434" s="205">
        <f>'[1]расчет '!BM435</f>
        <v>98.39021014</v>
      </c>
      <c r="I434" s="215">
        <f>'[1]расчет '!CO435</f>
        <v>115.7531884</v>
      </c>
      <c r="J434" s="216"/>
      <c r="K434" s="217"/>
      <c r="L434" s="221">
        <f>'[1]расчет '!CR435</f>
        <v>0</v>
      </c>
      <c r="M434" s="181">
        <f>'[1]расчет '!CS435</f>
        <v>0</v>
      </c>
      <c r="N434" s="227"/>
      <c r="O434" s="228"/>
      <c r="P434" s="228"/>
      <c r="Q434" s="228"/>
      <c r="R434" s="228"/>
      <c r="S434" s="228"/>
      <c r="T434" s="228"/>
      <c r="U434" s="228"/>
      <c r="V434" s="228"/>
    </row>
    <row r="435" spans="1:22" ht="13.5" thickBot="1">
      <c r="A435" s="174">
        <f>'[1]зона-МСК'!A436</f>
        <v>20000118342</v>
      </c>
      <c r="B435" s="174" t="str">
        <f>'[1]зона-МСК'!B436</f>
        <v>Колодки резиновые КР 30х5,45(7Н6) АК</v>
      </c>
      <c r="C435" s="200">
        <f>'[1]расчет '!BG436</f>
        <v>389.550469625</v>
      </c>
      <c r="D435" s="201">
        <f>'[1]расчет '!BH436</f>
        <v>389.55046962499995</v>
      </c>
      <c r="E435" s="201">
        <f>'[1]расчет '!BJ436</f>
        <v>383.317930866</v>
      </c>
      <c r="F435" s="213">
        <f>'[1]расчет '!BK436</f>
        <v>405.13277246</v>
      </c>
      <c r="G435" s="214">
        <f>'[1]расчет '!BL436</f>
        <v>454.995267532</v>
      </c>
      <c r="H435" s="205">
        <f>'[1]расчет '!BM436</f>
        <v>529.78901014</v>
      </c>
      <c r="I435" s="215">
        <f>'[1]расчет '!CO436</f>
        <v>623.2811884</v>
      </c>
      <c r="J435" s="216"/>
      <c r="K435" s="217"/>
      <c r="L435" s="221">
        <f>'[1]расчет '!CR436</f>
        <v>0</v>
      </c>
      <c r="M435" s="181">
        <f>'[1]расчет '!CS436</f>
        <v>0</v>
      </c>
      <c r="N435" s="227"/>
      <c r="O435" s="228"/>
      <c r="P435" s="228"/>
      <c r="Q435" s="228"/>
      <c r="R435" s="228"/>
      <c r="S435" s="228"/>
      <c r="T435" s="228"/>
      <c r="U435" s="228"/>
      <c r="V435" s="228"/>
    </row>
    <row r="436" spans="1:22" ht="13.5" thickBot="1">
      <c r="A436" s="174" t="e">
        <f>'[1]зона-МСК'!A437</f>
        <v>#REF!</v>
      </c>
      <c r="B436" s="174" t="str">
        <f>'[1]зона-МСК'!B437</f>
        <v>Ложемент ПМ (черный)-Поставщик Шуленин</v>
      </c>
      <c r="C436" s="200" t="e">
        <f>'[1]расчет '!BG437</f>
        <v>#REF!</v>
      </c>
      <c r="D436" s="201" t="e">
        <f>'[1]расчет '!BH437</f>
        <v>#REF!</v>
      </c>
      <c r="E436" s="201">
        <f>'[1]расчет '!BJ437</f>
        <v>0</v>
      </c>
      <c r="F436" s="213">
        <f>'[1]расчет '!BK437</f>
        <v>0</v>
      </c>
      <c r="G436" s="214">
        <f>'[1]расчет '!BL437</f>
        <v>0</v>
      </c>
      <c r="H436" s="205" t="e">
        <f>'[1]расчет '!BM437</f>
        <v>#REF!</v>
      </c>
      <c r="I436" s="215" t="e">
        <f>'[1]расчет '!CO437</f>
        <v>#REF!</v>
      </c>
      <c r="J436" s="216"/>
      <c r="K436" s="217"/>
      <c r="L436" s="221">
        <f>'[1]расчет '!CR437</f>
        <v>0</v>
      </c>
      <c r="M436" s="181">
        <f>'[1]расчет '!CS437</f>
        <v>0</v>
      </c>
      <c r="N436" s="227"/>
      <c r="O436" s="228"/>
      <c r="P436" s="228"/>
      <c r="Q436" s="228"/>
      <c r="R436" s="228"/>
      <c r="S436" s="228"/>
      <c r="T436" s="228"/>
      <c r="U436" s="228"/>
      <c r="V436" s="228"/>
    </row>
    <row r="437" spans="1:22" ht="13.5" thickBot="1">
      <c r="A437" s="174" t="e">
        <f>'[1]зона-МСК'!A438</f>
        <v>#REF!</v>
      </c>
      <c r="B437" s="174" t="str">
        <f>'[1]зона-МСК'!B438</f>
        <v>Пластмассовая колодка под патроны к пистолету ПМ</v>
      </c>
      <c r="C437" s="200" t="e">
        <f>'[1]расчет '!BG438</f>
        <v>#REF!</v>
      </c>
      <c r="D437" s="201" t="e">
        <f>'[1]расчет '!BH438</f>
        <v>#REF!</v>
      </c>
      <c r="E437" s="201">
        <f>'[1]расчет '!BJ438</f>
        <v>0</v>
      </c>
      <c r="F437" s="213">
        <f>'[1]расчет '!BK438</f>
        <v>0</v>
      </c>
      <c r="G437" s="214">
        <f>'[1]расчет '!BL438</f>
        <v>0</v>
      </c>
      <c r="H437" s="205" t="e">
        <f>'[1]расчет '!BM438</f>
        <v>#REF!</v>
      </c>
      <c r="I437" s="215" t="e">
        <f>'[1]расчет '!CO438</f>
        <v>#REF!</v>
      </c>
      <c r="J437" s="216"/>
      <c r="K437" s="217"/>
      <c r="L437" s="221">
        <f>'[1]расчет '!CR438</f>
        <v>0</v>
      </c>
      <c r="M437" s="181">
        <f>'[1]расчет '!CS438</f>
        <v>0</v>
      </c>
      <c r="N437" s="227"/>
      <c r="O437" s="228"/>
      <c r="P437" s="228"/>
      <c r="Q437" s="228"/>
      <c r="R437" s="228"/>
      <c r="S437" s="228"/>
      <c r="T437" s="228"/>
      <c r="U437" s="228"/>
      <c r="V437" s="228"/>
    </row>
    <row r="438" spans="1:22" ht="13.5" thickBot="1">
      <c r="A438" s="174" t="e">
        <f>'[1]зона-МСК'!A439</f>
        <v>#REF!</v>
      </c>
      <c r="B438" s="174" t="str">
        <f>'[1]зона-МСК'!B439</f>
        <v>Подставка под ПМ (серая)</v>
      </c>
      <c r="C438" s="200" t="e">
        <f>'[1]расчет '!BG439</f>
        <v>#REF!</v>
      </c>
      <c r="D438" s="201" t="e">
        <f>'[1]расчет '!BH439</f>
        <v>#REF!</v>
      </c>
      <c r="E438" s="201">
        <f>'[1]расчет '!BJ439</f>
        <v>0</v>
      </c>
      <c r="F438" s="213">
        <f>'[1]расчет '!BK439</f>
        <v>0</v>
      </c>
      <c r="G438" s="214">
        <f>'[1]расчет '!BL439</f>
        <v>0</v>
      </c>
      <c r="H438" s="205" t="e">
        <f>'[1]расчет '!BM439</f>
        <v>#REF!</v>
      </c>
      <c r="I438" s="215" t="e">
        <f>'[1]расчет '!CO439</f>
        <v>#REF!</v>
      </c>
      <c r="J438" s="216"/>
      <c r="K438" s="217"/>
      <c r="L438" s="221">
        <f>'[1]расчет '!CR439</f>
        <v>0</v>
      </c>
      <c r="M438" s="181">
        <f>'[1]расчет '!CS439</f>
        <v>0</v>
      </c>
      <c r="N438" s="227"/>
      <c r="O438" s="228"/>
      <c r="P438" s="228"/>
      <c r="Q438" s="228"/>
      <c r="R438" s="228"/>
      <c r="S438" s="228"/>
      <c r="T438" s="228"/>
      <c r="U438" s="228"/>
      <c r="V438" s="228"/>
    </row>
    <row r="439" spans="1:29" s="219" customFormat="1" ht="13.5" thickBot="1">
      <c r="A439" s="174">
        <f>'[1]зона-МСК'!A440</f>
        <v>20000118314</v>
      </c>
      <c r="B439" s="174" t="str">
        <f>'[1]зона-МСК'!B440</f>
        <v>Подставка под ПМ (черная) 2 части</v>
      </c>
      <c r="C439" s="200">
        <f>'[1]расчет '!BG440</f>
        <v>100.170469625</v>
      </c>
      <c r="D439" s="201">
        <f>'[1]расчет '!BH440</f>
        <v>100.17046962499998</v>
      </c>
      <c r="E439" s="201">
        <f>'[1]расчет '!BJ440</f>
        <v>98.56801086600001</v>
      </c>
      <c r="F439" s="213">
        <f>'[1]расчет '!BK440</f>
        <v>104.17757246000001</v>
      </c>
      <c r="G439" s="214">
        <f>'[1]расчет '!BL440</f>
        <v>116.999427532</v>
      </c>
      <c r="H439" s="205">
        <f>'[1]расчет '!BM440</f>
        <v>136.23221014</v>
      </c>
      <c r="I439" s="215">
        <f>'[1]расчет '!CO440</f>
        <v>160.2731884</v>
      </c>
      <c r="J439" s="216"/>
      <c r="K439" s="217"/>
      <c r="L439" s="221">
        <f>'[1]расчет '!CR440</f>
        <v>0</v>
      </c>
      <c r="M439" s="181">
        <f>'[1]расчет '!CS440</f>
        <v>0</v>
      </c>
      <c r="N439" s="227"/>
      <c r="O439" s="228"/>
      <c r="P439" s="228"/>
      <c r="Q439" s="228"/>
      <c r="R439" s="228"/>
      <c r="S439" s="228"/>
      <c r="T439" s="228"/>
      <c r="U439" s="228"/>
      <c r="V439" s="228"/>
      <c r="W439" s="182"/>
      <c r="X439" s="182"/>
      <c r="Y439" s="182"/>
      <c r="Z439" s="182"/>
      <c r="AA439" s="182"/>
      <c r="AB439" s="182"/>
      <c r="AC439" s="182"/>
    </row>
    <row r="440" spans="1:22" ht="13.5" thickBot="1">
      <c r="A440" s="174">
        <f>'[1]зона-МСК'!A441</f>
        <v>20000119917</v>
      </c>
      <c r="B440" s="174" t="str">
        <f>'[1]зона-МСК'!B441</f>
        <v>Подставка под ПЯ</v>
      </c>
      <c r="C440" s="200">
        <f>'[1]расчет '!BG441</f>
        <v>166.950469625</v>
      </c>
      <c r="D440" s="201">
        <f>'[1]расчет '!BH441</f>
        <v>166.950469625</v>
      </c>
      <c r="E440" s="201">
        <f>'[1]расчет '!BJ441</f>
        <v>164.279530866</v>
      </c>
      <c r="F440" s="213">
        <f>'[1]расчет '!BK441</f>
        <v>173.62877246</v>
      </c>
      <c r="G440" s="214">
        <f>'[1]расчет '!BL441</f>
        <v>194.998467532</v>
      </c>
      <c r="H440" s="205">
        <f>'[1]расчет '!BM441</f>
        <v>227.05301014</v>
      </c>
      <c r="I440" s="215">
        <f>'[1]расчет '!CO441</f>
        <v>267.1211884</v>
      </c>
      <c r="J440" s="216"/>
      <c r="K440" s="217"/>
      <c r="L440" s="221">
        <f>'[1]расчет '!CR441</f>
        <v>0</v>
      </c>
      <c r="M440" s="181">
        <f>'[1]расчет '!CS441</f>
        <v>0</v>
      </c>
      <c r="N440" s="227"/>
      <c r="O440" s="228"/>
      <c r="P440" s="228"/>
      <c r="Q440" s="228"/>
      <c r="R440" s="228"/>
      <c r="S440" s="228"/>
      <c r="T440" s="228"/>
      <c r="U440" s="228"/>
      <c r="V440" s="228"/>
    </row>
    <row r="441" spans="1:22" ht="13.5" thickBot="1">
      <c r="A441" s="174">
        <f>'[1]зона-МСК'!A442</f>
        <v>20000116428</v>
      </c>
      <c r="B441" s="174" t="str">
        <f>'[1]зона-МСК'!B442</f>
        <v>Пулеулавливатель Дельта</v>
      </c>
      <c r="C441" s="200">
        <f>'[1]расчет '!BG442</f>
        <v>12621.163888888888</v>
      </c>
      <c r="D441" s="201">
        <f>'[1]расчет '!BH442</f>
        <v>12621.163888888888</v>
      </c>
      <c r="E441" s="201">
        <f>'[1]расчет '!BJ442</f>
        <v>12643.187766666666</v>
      </c>
      <c r="F441" s="213">
        <f>'[1]расчет '!BK442</f>
        <v>13362.71877777778</v>
      </c>
      <c r="G441" s="214">
        <f>'[1]расчет '!BL442</f>
        <v>15007.361088888889</v>
      </c>
      <c r="H441" s="205">
        <f>'[1]расчет '!BM442</f>
        <v>17474.324555555555</v>
      </c>
      <c r="I441" s="215">
        <f>'[1]расчет '!CO442</f>
        <v>20558.02888888889</v>
      </c>
      <c r="J441" s="216"/>
      <c r="K441" s="217"/>
      <c r="L441" s="221">
        <f>'[1]расчет '!CR442</f>
        <v>0</v>
      </c>
      <c r="M441" s="181">
        <f>'[1]расчет '!CS442</f>
        <v>0</v>
      </c>
      <c r="N441" s="227"/>
      <c r="O441" s="228"/>
      <c r="P441" s="228"/>
      <c r="Q441" s="228"/>
      <c r="R441" s="228"/>
      <c r="S441" s="228"/>
      <c r="T441" s="228"/>
      <c r="U441" s="228"/>
      <c r="V441" s="228"/>
    </row>
    <row r="442" spans="1:22" ht="13.5" thickBot="1">
      <c r="A442" s="174">
        <f>'[1]зона-МСК'!A443</f>
        <v>20000116449</v>
      </c>
      <c r="B442" s="174" t="str">
        <f>'[1]зона-МСК'!B443</f>
        <v>СО-2 Шкаф оружейный</v>
      </c>
      <c r="C442" s="200">
        <f>'[1]расчет '!BG443</f>
        <v>293.515625</v>
      </c>
      <c r="D442" s="201">
        <f>'[1]расчет '!BH443</f>
        <v>293.515625</v>
      </c>
      <c r="E442" s="201">
        <f>'[1]расчет '!BJ443</f>
        <v>0</v>
      </c>
      <c r="F442" s="213">
        <f>'[1]расчет '!BK443</f>
        <v>0</v>
      </c>
      <c r="G442" s="214">
        <f>'[1]расчет '!BL443</f>
        <v>0</v>
      </c>
      <c r="H442" s="205">
        <f>'[1]расчет '!BM443</f>
        <v>0</v>
      </c>
      <c r="I442" s="215">
        <f>'[1]расчет '!CO443</f>
        <v>0</v>
      </c>
      <c r="J442" s="216"/>
      <c r="K442" s="217"/>
      <c r="L442" s="221">
        <f>'[1]расчет '!CR443</f>
        <v>0</v>
      </c>
      <c r="M442" s="181">
        <f>'[1]расчет '!CS443</f>
        <v>0</v>
      </c>
      <c r="N442" s="227"/>
      <c r="O442" s="228"/>
      <c r="P442" s="228"/>
      <c r="Q442" s="228"/>
      <c r="R442" s="228"/>
      <c r="S442" s="228"/>
      <c r="T442" s="228"/>
      <c r="U442" s="228"/>
      <c r="V442" s="228"/>
    </row>
    <row r="443" spans="1:22" ht="13.5" thickBot="1">
      <c r="A443" s="174">
        <f>'[1]зона-МСК'!A444</f>
        <v>20000116461</v>
      </c>
      <c r="B443" s="174" t="str">
        <f>'[1]зона-МСК'!B444</f>
        <v>СО-4 Шкаф оружейный</v>
      </c>
      <c r="C443" s="200">
        <f>'[1]расчет '!BG444</f>
        <v>391.35416666666663</v>
      </c>
      <c r="D443" s="201">
        <f>'[1]расчет '!BH444</f>
        <v>391.35416666666663</v>
      </c>
      <c r="E443" s="201">
        <f>'[1]расчет '!BJ444</f>
        <v>0</v>
      </c>
      <c r="F443" s="213">
        <f>'[1]расчет '!BK444</f>
        <v>0</v>
      </c>
      <c r="G443" s="214">
        <f>'[1]расчет '!BL444</f>
        <v>0</v>
      </c>
      <c r="H443" s="205">
        <f>'[1]расчет '!BM444</f>
        <v>0</v>
      </c>
      <c r="I443" s="215">
        <f>'[1]расчет '!CO444</f>
        <v>0</v>
      </c>
      <c r="J443" s="216"/>
      <c r="K443" s="217"/>
      <c r="L443" s="221">
        <f>'[1]расчет '!CR444</f>
        <v>0</v>
      </c>
      <c r="M443" s="181">
        <f>'[1]расчет '!CS444</f>
        <v>0</v>
      </c>
      <c r="N443" s="227"/>
      <c r="O443" s="228"/>
      <c r="P443" s="228"/>
      <c r="Q443" s="228"/>
      <c r="R443" s="228"/>
      <c r="S443" s="228"/>
      <c r="T443" s="228"/>
      <c r="U443" s="228"/>
      <c r="V443" s="228"/>
    </row>
    <row r="444" spans="1:22" ht="13.5" thickBot="1">
      <c r="A444" s="174">
        <f>'[1]зона-МСК'!A445</f>
        <v>20000120581</v>
      </c>
      <c r="B444" s="174" t="str">
        <f>'[1]зона-МСК'!B445</f>
        <v>СО-6 Шкаф оружейный</v>
      </c>
      <c r="C444" s="200">
        <f>'[1]расчет '!BG445</f>
        <v>782.7083333333333</v>
      </c>
      <c r="D444" s="201">
        <f>'[1]расчет '!BH445</f>
        <v>782.7083333333333</v>
      </c>
      <c r="E444" s="201">
        <f>'[1]расчет '!BJ445</f>
        <v>0</v>
      </c>
      <c r="F444" s="213">
        <f>'[1]расчет '!BK445</f>
        <v>0</v>
      </c>
      <c r="G444" s="214">
        <f>'[1]расчет '!BL445</f>
        <v>0</v>
      </c>
      <c r="H444" s="205">
        <f>'[1]расчет '!BM445</f>
        <v>0</v>
      </c>
      <c r="I444" s="215">
        <f>'[1]расчет '!CO445</f>
        <v>0</v>
      </c>
      <c r="J444" s="216"/>
      <c r="K444" s="217"/>
      <c r="L444" s="221">
        <f>'[1]расчет '!CR445</f>
        <v>0</v>
      </c>
      <c r="M444" s="181">
        <f>'[1]расчет '!CS445</f>
        <v>0</v>
      </c>
      <c r="N444" s="227"/>
      <c r="O444" s="228"/>
      <c r="P444" s="228"/>
      <c r="Q444" s="228"/>
      <c r="R444" s="228"/>
      <c r="S444" s="228"/>
      <c r="T444" s="228"/>
      <c r="U444" s="228"/>
      <c r="V444" s="228"/>
    </row>
    <row r="445" spans="1:29" s="210" customFormat="1" ht="13.5" thickBot="1">
      <c r="A445" s="199" t="e">
        <f>'[1]зона-МСК'!A446</f>
        <v>#REF!</v>
      </c>
      <c r="B445" s="199" t="str">
        <f>'[1]зона-МСК'!B446</f>
        <v>ОНИКС</v>
      </c>
      <c r="C445" s="200" t="e">
        <f>'[1]расчет '!BG446</f>
        <v>#DIV/0!</v>
      </c>
      <c r="D445" s="201" t="e">
        <f>'[1]расчет '!BH446</f>
        <v>#DIV/0!</v>
      </c>
      <c r="E445" s="201">
        <f>'[1]расчет '!BJ446</f>
        <v>0</v>
      </c>
      <c r="F445" s="213">
        <f>'[1]расчет '!BK446</f>
        <v>0</v>
      </c>
      <c r="G445" s="214">
        <f>'[1]расчет '!BL446</f>
        <v>0</v>
      </c>
      <c r="H445" s="205">
        <f>'[1]расчет '!BM446</f>
        <v>0</v>
      </c>
      <c r="I445" s="215" t="e">
        <f>'[1]расчет '!CO446</f>
        <v>#REF!</v>
      </c>
      <c r="J445" s="216"/>
      <c r="K445" s="217"/>
      <c r="L445" s="221" t="e">
        <f>'[1]расчет '!CR446</f>
        <v>#REF!</v>
      </c>
      <c r="M445" s="181" t="e">
        <f>'[1]расчет '!CS446</f>
        <v>#REF!</v>
      </c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</row>
    <row r="446" spans="1:29" s="210" customFormat="1" ht="13.5" thickBot="1">
      <c r="A446" s="199" t="str">
        <f>'[1]зона-МСК'!A447</f>
        <v>Сейфы "SAFEtronics" Словакия</v>
      </c>
      <c r="B446" s="199"/>
      <c r="C446" s="200" t="e">
        <f>'[1]расчет '!BG447</f>
        <v>#DIV/0!</v>
      </c>
      <c r="D446" s="201" t="e">
        <f>'[1]расчет '!BH447</f>
        <v>#DIV/0!</v>
      </c>
      <c r="E446" s="201">
        <f>'[1]расчет '!BJ447</f>
        <v>0</v>
      </c>
      <c r="F446" s="213">
        <f>'[1]расчет '!BK447</f>
        <v>0</v>
      </c>
      <c r="G446" s="214">
        <f>'[1]расчет '!BL447</f>
        <v>0</v>
      </c>
      <c r="H446" s="205">
        <f>'[1]расчет '!BM447</f>
        <v>0</v>
      </c>
      <c r="I446" s="215" t="e">
        <f>'[1]расчет '!CO447</f>
        <v>#REF!</v>
      </c>
      <c r="J446" s="216"/>
      <c r="K446" s="217"/>
      <c r="L446" s="221" t="e">
        <f>'[1]расчет '!CR447</f>
        <v>#REF!</v>
      </c>
      <c r="M446" s="181" t="e">
        <f>'[1]расчет '!CS447</f>
        <v>#REF!</v>
      </c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</row>
    <row r="447" spans="1:29" s="210" customFormat="1" ht="13.5" thickBot="1">
      <c r="A447" s="199" t="str">
        <f>'[1]зона-МСК'!A448</f>
        <v>Взломостойкие 0 класса</v>
      </c>
      <c r="B447" s="199"/>
      <c r="C447" s="200" t="e">
        <f>'[1]расчет '!BG448</f>
        <v>#DIV/0!</v>
      </c>
      <c r="D447" s="201" t="e">
        <f>'[1]расчет '!BH448</f>
        <v>#DIV/0!</v>
      </c>
      <c r="E447" s="201">
        <f>'[1]расчет '!BJ448</f>
        <v>0</v>
      </c>
      <c r="F447" s="213">
        <f>'[1]расчет '!BK448</f>
        <v>0</v>
      </c>
      <c r="G447" s="214">
        <f>'[1]расчет '!BL448</f>
        <v>0</v>
      </c>
      <c r="H447" s="205">
        <f>'[1]расчет '!BM448</f>
        <v>0</v>
      </c>
      <c r="I447" s="215" t="e">
        <f>'[1]расчет '!CO448</f>
        <v>#REF!</v>
      </c>
      <c r="J447" s="216"/>
      <c r="K447" s="217"/>
      <c r="L447" s="221" t="e">
        <f>'[1]расчет '!CR448</f>
        <v>#REF!</v>
      </c>
      <c r="M447" s="181" t="e">
        <f>'[1]расчет '!CS448</f>
        <v>#REF!</v>
      </c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</row>
    <row r="448" spans="1:29" s="219" customFormat="1" ht="13.5" thickBot="1">
      <c r="A448" s="174">
        <f>'[1]зона-МСК'!A449</f>
        <v>20000118905</v>
      </c>
      <c r="B448" s="174" t="str">
        <f>'[1]зона-МСК'!B449</f>
        <v>Сейф NTL  24M</v>
      </c>
      <c r="C448" s="200">
        <f>'[1]расчет '!BG449</f>
        <v>5865.752708333333</v>
      </c>
      <c r="D448" s="201">
        <f>'[1]расчет '!BH449</f>
        <v>5865.752708333333</v>
      </c>
      <c r="E448" s="201">
        <f>'[1]расчет '!BJ449</f>
        <v>6058.0552680625</v>
      </c>
      <c r="F448" s="213">
        <f>'[1]расчет '!BK449</f>
        <v>6402.822641041666</v>
      </c>
      <c r="G448" s="214">
        <f>'[1]расчет '!BL449</f>
        <v>7190.862350708332</v>
      </c>
      <c r="H448" s="205">
        <f>'[1]расчет '!BM449</f>
        <v>8372.921915208333</v>
      </c>
      <c r="I448" s="215">
        <f>'[1]расчет '!CO449</f>
        <v>9850.496370833333</v>
      </c>
      <c r="J448" s="216"/>
      <c r="K448" s="217"/>
      <c r="L448" s="221">
        <f>'[1]расчет '!CR449</f>
        <v>0</v>
      </c>
      <c r="M448" s="181">
        <f>'[1]расчет '!CS449</f>
        <v>0</v>
      </c>
      <c r="N448" s="227"/>
      <c r="O448" s="228"/>
      <c r="P448" s="228"/>
      <c r="Q448" s="228"/>
      <c r="R448" s="228"/>
      <c r="S448" s="228"/>
      <c r="T448" s="228"/>
      <c r="U448" s="228"/>
      <c r="V448" s="228"/>
      <c r="W448" s="182"/>
      <c r="X448" s="182"/>
      <c r="Y448" s="182"/>
      <c r="Z448" s="182"/>
      <c r="AA448" s="182"/>
      <c r="AB448" s="182"/>
      <c r="AC448" s="182"/>
    </row>
    <row r="449" spans="1:29" s="219" customFormat="1" ht="13.5" thickBot="1">
      <c r="A449" s="174">
        <f>'[1]зона-МСК'!A450</f>
        <v>20000118906</v>
      </c>
      <c r="B449" s="174" t="str">
        <f>'[1]зона-МСК'!B450</f>
        <v>Сейф NTL  24MЕ</v>
      </c>
      <c r="C449" s="200">
        <f>'[1]расчет '!BG450</f>
        <v>9418.007708333333</v>
      </c>
      <c r="D449" s="201">
        <f>'[1]расчет '!BH450</f>
        <v>9418.007708333333</v>
      </c>
      <c r="E449" s="201">
        <f>'[1]расчет '!BJ450</f>
        <v>9917.9151059375</v>
      </c>
      <c r="F449" s="213">
        <f>'[1]расчет '!BK450</f>
        <v>10482.349298958332</v>
      </c>
      <c r="G449" s="214">
        <f>'[1]расчет '!BL450</f>
        <v>11772.484597291666</v>
      </c>
      <c r="H449" s="205">
        <f>'[1]расчет '!BM450</f>
        <v>13707.687544791665</v>
      </c>
      <c r="I449" s="215">
        <f>'[1]расчет '!CO450</f>
        <v>16126.691229166665</v>
      </c>
      <c r="J449" s="216"/>
      <c r="K449" s="217"/>
      <c r="L449" s="221">
        <f>'[1]расчет '!CR450</f>
        <v>0</v>
      </c>
      <c r="M449" s="181">
        <f>'[1]расчет '!CS450</f>
        <v>0</v>
      </c>
      <c r="N449" s="227"/>
      <c r="O449" s="228"/>
      <c r="P449" s="228"/>
      <c r="Q449" s="228"/>
      <c r="R449" s="228"/>
      <c r="S449" s="228"/>
      <c r="T449" s="228"/>
      <c r="U449" s="228"/>
      <c r="V449" s="228"/>
      <c r="W449" s="182"/>
      <c r="X449" s="182"/>
      <c r="Y449" s="182"/>
      <c r="Z449" s="182"/>
      <c r="AA449" s="182"/>
      <c r="AB449" s="182"/>
      <c r="AC449" s="182"/>
    </row>
    <row r="450" spans="1:22" ht="13.5" thickBot="1">
      <c r="A450" s="174">
        <f>'[1]зона-МСК'!A451</f>
        <v>20000118907</v>
      </c>
      <c r="B450" s="174" t="str">
        <f>'[1]зона-МСК'!B451</f>
        <v>Сейф NTL  40M</v>
      </c>
      <c r="C450" s="200">
        <f>'[1]расчет '!BG451</f>
        <v>7244.5421354166665</v>
      </c>
      <c r="D450" s="201">
        <f>'[1]расчет '!BH451</f>
        <v>7244.5421354166665</v>
      </c>
      <c r="E450" s="201">
        <f>'[1]расчет '!BJ451</f>
        <v>7483.088476203125</v>
      </c>
      <c r="F450" s="213">
        <f>'[1]расчет '!BK451</f>
        <v>7908.955300052083</v>
      </c>
      <c r="G450" s="214">
        <f>'[1]расчет '!BL451</f>
        <v>8882.365183135416</v>
      </c>
      <c r="H450" s="205">
        <f>'[1]расчет '!BM451</f>
        <v>10342.480007760416</v>
      </c>
      <c r="I450" s="215">
        <f>'[1]расчет '!CO451</f>
        <v>12167.623538541666</v>
      </c>
      <c r="J450" s="216"/>
      <c r="K450" s="217"/>
      <c r="L450" s="221">
        <f>'[1]расчет '!CR451</f>
        <v>0</v>
      </c>
      <c r="M450" s="181">
        <f>'[1]расчет '!CS451</f>
        <v>0</v>
      </c>
      <c r="N450" s="227"/>
      <c r="O450" s="228"/>
      <c r="P450" s="228"/>
      <c r="Q450" s="228"/>
      <c r="R450" s="228"/>
      <c r="S450" s="228"/>
      <c r="T450" s="228"/>
      <c r="U450" s="228"/>
      <c r="V450" s="228"/>
    </row>
    <row r="451" spans="1:29" s="219" customFormat="1" ht="13.5" thickBot="1">
      <c r="A451" s="174">
        <f>'[1]зона-МСК'!A452</f>
        <v>20000121511</v>
      </c>
      <c r="B451" s="174" t="str">
        <f>'[1]зона-МСК'!B452</f>
        <v>Сейф NTL  40ME/62MEs</v>
      </c>
      <c r="C451" s="200">
        <f>'[1]расчет '!BG452</f>
        <v>24098.503541666665</v>
      </c>
      <c r="D451" s="201">
        <f>'[1]расчет '!BH452</f>
        <v>24098.503541666665</v>
      </c>
      <c r="E451" s="201">
        <f>'[1]расчет '!BJ452</f>
        <v>24950.703906312498</v>
      </c>
      <c r="F451" s="213">
        <f>'[1]расчет '!BK452</f>
        <v>26370.66266520833</v>
      </c>
      <c r="G451" s="214">
        <f>'[1]расчет '!BL452</f>
        <v>29616.282685541664</v>
      </c>
      <c r="H451" s="205">
        <f>'[1]расчет '!BM452</f>
        <v>34484.712716041664</v>
      </c>
      <c r="I451" s="215">
        <f>'[1]расчет '!CO452</f>
        <v>40570.25025416666</v>
      </c>
      <c r="J451" s="216"/>
      <c r="K451" s="217"/>
      <c r="L451" s="221">
        <f>'[1]расчет '!CR452</f>
        <v>0</v>
      </c>
      <c r="M451" s="181">
        <f>'[1]расчет '!CS452</f>
        <v>0</v>
      </c>
      <c r="N451" s="227"/>
      <c r="O451" s="228"/>
      <c r="P451" s="228"/>
      <c r="Q451" s="228"/>
      <c r="R451" s="228"/>
      <c r="S451" s="228"/>
      <c r="T451" s="228"/>
      <c r="U451" s="228"/>
      <c r="V451" s="228"/>
      <c r="W451" s="182"/>
      <c r="X451" s="182"/>
      <c r="Y451" s="182"/>
      <c r="Z451" s="182"/>
      <c r="AA451" s="182"/>
      <c r="AB451" s="182"/>
      <c r="AC451" s="182"/>
    </row>
    <row r="452" spans="1:29" s="219" customFormat="1" ht="13.5" thickBot="1">
      <c r="A452" s="174">
        <f>'[1]зона-МСК'!A453</f>
        <v>20000120450</v>
      </c>
      <c r="B452" s="174" t="str">
        <f>'[1]зона-МСК'!B453</f>
        <v>Сейф NTL  40Ms</v>
      </c>
      <c r="C452" s="200">
        <f>'[1]расчет '!BG453</f>
        <v>7600.649635416667</v>
      </c>
      <c r="D452" s="201">
        <f>'[1]расчет '!BH453</f>
        <v>7600.649635416667</v>
      </c>
      <c r="E452" s="201">
        <f>'[1]расчет '!BJ453</f>
        <v>7846.6386229531245</v>
      </c>
      <c r="F452" s="213">
        <f>'[1]расчет '!BK453</f>
        <v>8293.195292552084</v>
      </c>
      <c r="G452" s="214">
        <f>'[1]расчет '!BL453</f>
        <v>9313.896251635415</v>
      </c>
      <c r="H452" s="205">
        <f>'[1]расчет '!BM453</f>
        <v>10844.947690260416</v>
      </c>
      <c r="I452" s="215">
        <f>'[1]расчет '!CO453</f>
        <v>12758.761988541666</v>
      </c>
      <c r="J452" s="216"/>
      <c r="K452" s="217"/>
      <c r="L452" s="221">
        <f>'[1]расчет '!CR453</f>
        <v>0</v>
      </c>
      <c r="M452" s="181">
        <f>'[1]расчет '!CS453</f>
        <v>0</v>
      </c>
      <c r="N452" s="227"/>
      <c r="O452" s="228"/>
      <c r="P452" s="228"/>
      <c r="Q452" s="228"/>
      <c r="R452" s="228"/>
      <c r="S452" s="228"/>
      <c r="T452" s="228"/>
      <c r="U452" s="228"/>
      <c r="V452" s="228"/>
      <c r="W452" s="182"/>
      <c r="X452" s="182"/>
      <c r="Y452" s="182"/>
      <c r="Z452" s="182"/>
      <c r="AA452" s="182"/>
      <c r="AB452" s="182"/>
      <c r="AC452" s="182"/>
    </row>
    <row r="453" spans="1:29" s="219" customFormat="1" ht="13.5" thickBot="1">
      <c r="A453" s="174">
        <f>'[1]зона-МСК'!A454</f>
        <v>20000118908</v>
      </c>
      <c r="B453" s="174" t="str">
        <f>'[1]зона-МСК'!B454</f>
        <v>Сейф NTL  40MЕ</v>
      </c>
      <c r="C453" s="200">
        <f>'[1]расчет '!BG454</f>
        <v>10158.449635416666</v>
      </c>
      <c r="D453" s="201">
        <f>'[1]расчет '!BH454</f>
        <v>10158.449635416666</v>
      </c>
      <c r="E453" s="201">
        <f>'[1]расчет '!BJ454</f>
        <v>10520.896020320311</v>
      </c>
      <c r="F453" s="213">
        <f>'[1]расчет '!BK454</f>
        <v>11119.646200338542</v>
      </c>
      <c r="G453" s="214">
        <f>'[1]расчет '!BL454</f>
        <v>12488.218040380209</v>
      </c>
      <c r="H453" s="205">
        <f>'[1]расчет '!BM454</f>
        <v>14541.075800442706</v>
      </c>
      <c r="I453" s="215">
        <f>'[1]расчет '!CO454</f>
        <v>17107.148000520832</v>
      </c>
      <c r="J453" s="216"/>
      <c r="K453" s="217"/>
      <c r="L453" s="221">
        <f>'[1]расчет '!CR454</f>
        <v>0</v>
      </c>
      <c r="M453" s="181">
        <f>'[1]расчет '!CS454</f>
        <v>0</v>
      </c>
      <c r="N453" s="227"/>
      <c r="O453" s="228"/>
      <c r="P453" s="228"/>
      <c r="Q453" s="228"/>
      <c r="R453" s="228"/>
      <c r="S453" s="228"/>
      <c r="T453" s="228"/>
      <c r="U453" s="228"/>
      <c r="V453" s="228"/>
      <c r="W453" s="182"/>
      <c r="X453" s="182"/>
      <c r="Y453" s="182"/>
      <c r="Z453" s="182"/>
      <c r="AA453" s="182"/>
      <c r="AB453" s="182"/>
      <c r="AC453" s="182"/>
    </row>
    <row r="454" spans="1:22" ht="13.5" thickBot="1">
      <c r="A454" s="174">
        <f>'[1]зона-МСК'!A455</f>
        <v>20000120451</v>
      </c>
      <c r="B454" s="174" t="str">
        <f>'[1]зона-МСК'!B455</f>
        <v>Сейф NTL  40MЕs</v>
      </c>
      <c r="C454" s="200">
        <f>'[1]расчет '!BG455</f>
        <v>10797.899635416667</v>
      </c>
      <c r="D454" s="201">
        <f>'[1]расчет '!BH455</f>
        <v>10797.899635416667</v>
      </c>
      <c r="E454" s="201">
        <f>'[1]расчет '!BJ455</f>
        <v>11177.64314282031</v>
      </c>
      <c r="F454" s="213">
        <f>'[1]расчет '!BK455</f>
        <v>11813.76917533854</v>
      </c>
      <c r="G454" s="214">
        <f>'[1]расчет '!BL455</f>
        <v>13267.771535380207</v>
      </c>
      <c r="H454" s="205">
        <f>'[1]расчет '!BM455</f>
        <v>15448.775075442707</v>
      </c>
      <c r="I454" s="215">
        <f>'[1]расчет '!CO455</f>
        <v>18175.02950052083</v>
      </c>
      <c r="J454" s="216"/>
      <c r="K454" s="217"/>
      <c r="L454" s="221">
        <f>'[1]расчет '!CR455</f>
        <v>0</v>
      </c>
      <c r="M454" s="181">
        <f>'[1]расчет '!CS455</f>
        <v>0</v>
      </c>
      <c r="N454" s="227"/>
      <c r="O454" s="228"/>
      <c r="P454" s="228"/>
      <c r="Q454" s="228"/>
      <c r="R454" s="228"/>
      <c r="S454" s="228"/>
      <c r="T454" s="228"/>
      <c r="U454" s="228"/>
      <c r="V454" s="228"/>
    </row>
    <row r="455" spans="1:22" ht="13.5" thickBot="1">
      <c r="A455" s="174">
        <f>'[1]зона-МСК'!A456</f>
        <v>20000118909</v>
      </c>
      <c r="B455" s="174" t="str">
        <f>'[1]зона-МСК'!B456</f>
        <v>Сейф NTL  62Ms</v>
      </c>
      <c r="C455" s="200">
        <f>'[1]расчет '!BG456</f>
        <v>9153.560916666667</v>
      </c>
      <c r="D455" s="201">
        <f>'[1]расчет '!BH456</f>
        <v>9153.560916666667</v>
      </c>
      <c r="E455" s="201">
        <f>'[1]расчет '!BJ456</f>
        <v>9461.796936281251</v>
      </c>
      <c r="F455" s="213">
        <f>'[1]расчет '!BK456</f>
        <v>10000.2731846875</v>
      </c>
      <c r="G455" s="214">
        <f>'[1]расчет '!BL456</f>
        <v>11231.0760381875</v>
      </c>
      <c r="H455" s="205">
        <f>'[1]расчет '!BM456</f>
        <v>13077.2803184375</v>
      </c>
      <c r="I455" s="215">
        <f>'[1]расчет '!CO456</f>
        <v>15385.03566875</v>
      </c>
      <c r="J455" s="216"/>
      <c r="K455" s="217"/>
      <c r="L455" s="221">
        <f>'[1]расчет '!CR456</f>
        <v>0</v>
      </c>
      <c r="M455" s="181">
        <f>'[1]расчет '!CS456</f>
        <v>0</v>
      </c>
      <c r="N455" s="227"/>
      <c r="O455" s="228"/>
      <c r="P455" s="228"/>
      <c r="Q455" s="228"/>
      <c r="R455" s="228"/>
      <c r="S455" s="228"/>
      <c r="T455" s="228"/>
      <c r="U455" s="228"/>
      <c r="V455" s="228"/>
    </row>
    <row r="456" spans="1:22" ht="13.5" thickBot="1">
      <c r="A456" s="174">
        <f>'[1]зона-МСК'!A457</f>
        <v>20000118913</v>
      </c>
      <c r="B456" s="174" t="str">
        <f>'[1]зона-МСК'!B457</f>
        <v>Сейф NTL  62Ms/62Ms</v>
      </c>
      <c r="C456" s="200">
        <f>'[1]расчет '!BG457</f>
        <v>19722.353833333334</v>
      </c>
      <c r="D456" s="201">
        <f>'[1]расчет '!BH457</f>
        <v>19722.353833333334</v>
      </c>
      <c r="E456" s="201">
        <f>'[1]расчет '!BJ457</f>
        <v>20359.700544562496</v>
      </c>
      <c r="F456" s="213">
        <f>'[1]расчет '!BK457</f>
        <v>21518.382689375</v>
      </c>
      <c r="G456" s="214">
        <f>'[1]расчет '!BL457</f>
        <v>24166.799020374998</v>
      </c>
      <c r="H456" s="205">
        <f>'[1]расчет '!BM457</f>
        <v>28139.423516875</v>
      </c>
      <c r="I456" s="215">
        <f>'[1]расчет '!CO457</f>
        <v>33105.2041375</v>
      </c>
      <c r="J456" s="216"/>
      <c r="K456" s="217"/>
      <c r="L456" s="221">
        <f>'[1]расчет '!CR457</f>
        <v>0</v>
      </c>
      <c r="M456" s="181">
        <f>'[1]расчет '!CS457</f>
        <v>0</v>
      </c>
      <c r="N456" s="227"/>
      <c r="O456" s="228"/>
      <c r="P456" s="228"/>
      <c r="Q456" s="228"/>
      <c r="R456" s="228"/>
      <c r="S456" s="228"/>
      <c r="T456" s="228"/>
      <c r="U456" s="228"/>
      <c r="V456" s="228"/>
    </row>
    <row r="457" spans="1:22" ht="13.5" thickBot="1">
      <c r="A457" s="174">
        <f>'[1]зона-МСК'!A458</f>
        <v>20000118910</v>
      </c>
      <c r="B457" s="174" t="str">
        <f>'[1]зона-МСК'!B458</f>
        <v>Сейф NTL  62MЕs</v>
      </c>
      <c r="C457" s="200">
        <f>'[1]расчет '!BG458</f>
        <v>13658.060916666667</v>
      </c>
      <c r="D457" s="201">
        <f>'[1]расчет '!BH458</f>
        <v>13658.060916666667</v>
      </c>
      <c r="E457" s="201">
        <f>'[1]расчет '!BJ458</f>
        <v>14032.73831128125</v>
      </c>
      <c r="F457" s="213">
        <f>'[1]расчет '!BK458</f>
        <v>14831.3494346875</v>
      </c>
      <c r="G457" s="214">
        <f>'[1]расчет '!BL458</f>
        <v>16656.746288187496</v>
      </c>
      <c r="H457" s="205">
        <f>'[1]расчет '!BM458</f>
        <v>19394.8415684375</v>
      </c>
      <c r="I457" s="215">
        <f>'[1]расчет '!CO458</f>
        <v>22817.460668749998</v>
      </c>
      <c r="J457" s="216"/>
      <c r="K457" s="217"/>
      <c r="L457" s="221">
        <f>'[1]расчет '!CR458</f>
        <v>0</v>
      </c>
      <c r="M457" s="181">
        <f>'[1]расчет '!CS458</f>
        <v>0</v>
      </c>
      <c r="N457" s="227"/>
      <c r="O457" s="228"/>
      <c r="P457" s="228"/>
      <c r="Q457" s="228"/>
      <c r="R457" s="228"/>
      <c r="S457" s="228"/>
      <c r="T457" s="228"/>
      <c r="U457" s="228"/>
      <c r="V457" s="228"/>
    </row>
    <row r="458" spans="1:29" s="219" customFormat="1" ht="13.5" thickBot="1">
      <c r="A458" s="174">
        <f>'[1]зона-МСК'!A459</f>
        <v>20000118914</v>
      </c>
      <c r="B458" s="174" t="str">
        <f>'[1]зона-МСК'!B459</f>
        <v>Сейф NTL  62MЕs/62MЕs</v>
      </c>
      <c r="C458" s="200">
        <f>'[1]расчет '!BG459</f>
        <v>25915.085833333334</v>
      </c>
      <c r="D458" s="201">
        <f>'[1]расчет '!BH459</f>
        <v>25915.085833333334</v>
      </c>
      <c r="E458" s="201">
        <f>'[1]расчет '!BJ459</f>
        <v>26643.775341562497</v>
      </c>
      <c r="F458" s="213">
        <f>'[1]расчет '!BK459</f>
        <v>28160.087759374997</v>
      </c>
      <c r="G458" s="214">
        <f>'[1]расчет '!BL459</f>
        <v>31625.944714374997</v>
      </c>
      <c r="H458" s="205">
        <f>'[1]расчет '!BM459</f>
        <v>36824.730146874994</v>
      </c>
      <c r="I458" s="215">
        <f>'[1]расчет '!CO459</f>
        <v>43323.2119375</v>
      </c>
      <c r="J458" s="216"/>
      <c r="K458" s="217"/>
      <c r="L458" s="221">
        <f>'[1]расчет '!CR459</f>
        <v>0</v>
      </c>
      <c r="M458" s="181">
        <f>'[1]расчет '!CS459</f>
        <v>0</v>
      </c>
      <c r="N458" s="227"/>
      <c r="O458" s="228"/>
      <c r="P458" s="228"/>
      <c r="Q458" s="228"/>
      <c r="R458" s="228"/>
      <c r="S458" s="228"/>
      <c r="T458" s="228"/>
      <c r="U458" s="228"/>
      <c r="V458" s="228"/>
      <c r="W458" s="182"/>
      <c r="X458" s="182"/>
      <c r="Y458" s="182"/>
      <c r="Z458" s="182"/>
      <c r="AA458" s="182"/>
      <c r="AB458" s="182"/>
      <c r="AC458" s="182"/>
    </row>
    <row r="459" spans="1:22" ht="13.5" thickBot="1">
      <c r="A459" s="174">
        <f>'[1]зона-МСК'!A460</f>
        <v>20000118912</v>
      </c>
      <c r="B459" s="174" t="str">
        <f>'[1]зона-МСК'!B460</f>
        <v>Сейф NTL 100Ms</v>
      </c>
      <c r="C459" s="200">
        <f>'[1]расчет '!BG460</f>
        <v>13951.133833333333</v>
      </c>
      <c r="D459" s="201">
        <f>'[1]расчет '!BH460</f>
        <v>13951.133833333333</v>
      </c>
      <c r="E459" s="201">
        <f>'[1]расчет '!BJ460</f>
        <v>14503.355049562499</v>
      </c>
      <c r="F459" s="213">
        <f>'[1]расчет '!BK460</f>
        <v>15328.749239375</v>
      </c>
      <c r="G459" s="214">
        <f>'[1]расчет '!BL460</f>
        <v>17215.364530374998</v>
      </c>
      <c r="H459" s="205">
        <f>'[1]расчет '!BM460</f>
        <v>20045.287466874997</v>
      </c>
      <c r="I459" s="215">
        <f>'[1]расчет '!CO460</f>
        <v>23582.691137499998</v>
      </c>
      <c r="J459" s="216"/>
      <c r="K459" s="217"/>
      <c r="L459" s="221">
        <f>'[1]расчет '!CR460</f>
        <v>0</v>
      </c>
      <c r="M459" s="181">
        <f>'[1]расчет '!CS460</f>
        <v>0</v>
      </c>
      <c r="N459" s="227"/>
      <c r="O459" s="228"/>
      <c r="P459" s="228"/>
      <c r="Q459" s="228"/>
      <c r="R459" s="228"/>
      <c r="S459" s="228"/>
      <c r="T459" s="228"/>
      <c r="U459" s="228"/>
      <c r="V459" s="228"/>
    </row>
    <row r="460" spans="1:29" s="219" customFormat="1" ht="13.5" thickBot="1">
      <c r="A460" s="174">
        <f>'[1]зона-МСК'!A461</f>
        <v>20000118911</v>
      </c>
      <c r="B460" s="174" t="str">
        <f>'[1]зона-МСК'!B461</f>
        <v>Сейф NTL 100MЕs</v>
      </c>
      <c r="C460" s="200">
        <f>'[1]расчет '!BG461</f>
        <v>18314.76583333334</v>
      </c>
      <c r="D460" s="201">
        <f>'[1]расчет '!BH461</f>
        <v>18314.76583333334</v>
      </c>
      <c r="E460" s="201">
        <f>'[1]расчет '!BJ461</f>
        <v>18931.350621562502</v>
      </c>
      <c r="F460" s="213">
        <f>'[1]расчет '!BK461</f>
        <v>20008.744559375</v>
      </c>
      <c r="G460" s="214">
        <f>'[1]расчет '!BL461</f>
        <v>22471.359274375005</v>
      </c>
      <c r="H460" s="205">
        <f>'[1]расчет '!BM461</f>
        <v>26165.281346875003</v>
      </c>
      <c r="I460" s="215">
        <f>'[1]расчет '!CO461</f>
        <v>30782.683937500005</v>
      </c>
      <c r="J460" s="216"/>
      <c r="K460" s="217"/>
      <c r="L460" s="221">
        <f>'[1]расчет '!CR461</f>
        <v>0</v>
      </c>
      <c r="M460" s="181">
        <f>'[1]расчет '!CS461</f>
        <v>0</v>
      </c>
      <c r="N460" s="227"/>
      <c r="O460" s="228"/>
      <c r="P460" s="228"/>
      <c r="Q460" s="228"/>
      <c r="R460" s="228"/>
      <c r="S460" s="228"/>
      <c r="T460" s="228"/>
      <c r="U460" s="228"/>
      <c r="V460" s="228"/>
      <c r="W460" s="182"/>
      <c r="X460" s="182"/>
      <c r="Y460" s="182"/>
      <c r="Z460" s="182"/>
      <c r="AA460" s="182"/>
      <c r="AB460" s="182"/>
      <c r="AC460" s="182"/>
    </row>
    <row r="461" spans="1:22" ht="13.5" thickBot="1">
      <c r="A461" s="174">
        <f>'[1]зона-МСК'!A462</f>
        <v>20000118915</v>
      </c>
      <c r="B461" s="174" t="str">
        <f>'[1]зона-МСК'!B462</f>
        <v>Сейф NTL 120Ms</v>
      </c>
      <c r="C461" s="200">
        <f>'[1]расчет '!BG462</f>
        <v>18548.195666666667</v>
      </c>
      <c r="D461" s="201">
        <f>'[1]расчет '!BH462</f>
        <v>18548.195666666667</v>
      </c>
      <c r="E461" s="201">
        <f>'[1]расчет '!BJ462</f>
        <v>18923.312036000003</v>
      </c>
      <c r="F461" s="213">
        <f>'[1]расчет '!BK462</f>
        <v>20000.248493333333</v>
      </c>
      <c r="G461" s="214">
        <f>'[1]расчет '!BL462</f>
        <v>22461.81753866667</v>
      </c>
      <c r="H461" s="205">
        <f>'[1]расчет '!BM462</f>
        <v>26154.17110666667</v>
      </c>
      <c r="I461" s="215">
        <f>'[1]расчет '!CO462</f>
        <v>30769.61306666667</v>
      </c>
      <c r="J461" s="216"/>
      <c r="K461" s="217"/>
      <c r="L461" s="221">
        <f>'[1]расчет '!CR462</f>
        <v>0</v>
      </c>
      <c r="M461" s="181">
        <f>'[1]расчет '!CS462</f>
        <v>0</v>
      </c>
      <c r="N461" s="227"/>
      <c r="O461" s="228"/>
      <c r="P461" s="228"/>
      <c r="Q461" s="228"/>
      <c r="R461" s="228"/>
      <c r="S461" s="228"/>
      <c r="T461" s="228"/>
      <c r="U461" s="228"/>
      <c r="V461" s="228"/>
    </row>
    <row r="462" spans="1:22" ht="13.5" thickBot="1">
      <c r="A462" s="174">
        <f>'[1]зона-МСК'!A463</f>
        <v>20000118916</v>
      </c>
      <c r="B462" s="174" t="str">
        <f>'[1]зона-МСК'!B463</f>
        <v>Сейф NTL 120MЕs</v>
      </c>
      <c r="C462" s="200">
        <f>'[1]расчет '!BG463</f>
        <v>21926.843666666668</v>
      </c>
      <c r="D462" s="201">
        <f>'[1]расчет '!BH463</f>
        <v>21926.843666666668</v>
      </c>
      <c r="E462" s="201">
        <f>'[1]расчет '!BJ463</f>
        <v>22247.901668000002</v>
      </c>
      <c r="F462" s="213">
        <f>'[1]расчет '!BK463</f>
        <v>23514.042413333336</v>
      </c>
      <c r="G462" s="214">
        <f>'[1]расчет '!BL463</f>
        <v>26408.078402666666</v>
      </c>
      <c r="H462" s="205">
        <f>'[1]расчет '!BM463</f>
        <v>30749.132386666668</v>
      </c>
      <c r="I462" s="215">
        <f>'[1]расчет '!CO463</f>
        <v>36175.44986666667</v>
      </c>
      <c r="J462" s="216"/>
      <c r="K462" s="217"/>
      <c r="L462" s="221">
        <f>'[1]расчет '!CR463</f>
        <v>0</v>
      </c>
      <c r="M462" s="181">
        <f>'[1]расчет '!CS463</f>
        <v>0</v>
      </c>
      <c r="N462" s="227"/>
      <c r="O462" s="228"/>
      <c r="P462" s="228"/>
      <c r="Q462" s="228"/>
      <c r="R462" s="228"/>
      <c r="S462" s="228"/>
      <c r="T462" s="228"/>
      <c r="U462" s="228"/>
      <c r="V462" s="228"/>
    </row>
    <row r="463" spans="1:29" s="210" customFormat="1" ht="13.5" thickBot="1">
      <c r="A463" s="199" t="str">
        <f>'[1]зона-МСК'!A464</f>
        <v>Взломостойкие 1 класса</v>
      </c>
      <c r="B463" s="199"/>
      <c r="C463" s="200" t="e">
        <f>'[1]расчет '!BG464</f>
        <v>#REF!</v>
      </c>
      <c r="D463" s="201" t="e">
        <f>'[1]расчет '!BH464</f>
        <v>#REF!</v>
      </c>
      <c r="E463" s="201">
        <f>'[1]расчет '!BJ464</f>
        <v>0</v>
      </c>
      <c r="F463" s="213">
        <f>'[1]расчет '!BK464</f>
        <v>0</v>
      </c>
      <c r="G463" s="214">
        <f>'[1]расчет '!BL464</f>
        <v>0</v>
      </c>
      <c r="H463" s="205" t="e">
        <f>'[1]расчет '!BM464</f>
        <v>#REF!</v>
      </c>
      <c r="I463" s="215" t="e">
        <f>'[1]расчет '!CO464</f>
        <v>#REF!</v>
      </c>
      <c r="J463" s="216"/>
      <c r="K463" s="217"/>
      <c r="L463" s="221">
        <f>'[1]расчет '!CR464</f>
        <v>0</v>
      </c>
      <c r="M463" s="181">
        <f>'[1]расчет '!CS464</f>
        <v>0</v>
      </c>
      <c r="N463" s="219"/>
      <c r="O463" s="219"/>
      <c r="P463" s="219"/>
      <c r="Q463" s="219"/>
      <c r="R463" s="219"/>
      <c r="S463" s="21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</row>
    <row r="464" spans="1:22" ht="13.5" thickBot="1">
      <c r="A464" s="174">
        <f>'[1]зона-МСК'!A465</f>
        <v>20000118922</v>
      </c>
      <c r="B464" s="174" t="str">
        <f>'[1]зона-МСК'!B465</f>
        <v>Сейф NTR 22M</v>
      </c>
      <c r="C464" s="200">
        <f>'[1]расчет '!BG465</f>
        <v>8714.988013888888</v>
      </c>
      <c r="D464" s="201">
        <f>'[1]расчет '!BH465</f>
        <v>8714.988013888888</v>
      </c>
      <c r="E464" s="201">
        <f>'[1]расчет '!BJ465</f>
        <v>9013.311810254167</v>
      </c>
      <c r="F464" s="213">
        <f>'[1]расчет '!BK465</f>
        <v>9526.264514902778</v>
      </c>
      <c r="G464" s="214">
        <f>'[1]расчет '!BL465</f>
        <v>10698.727839813888</v>
      </c>
      <c r="H464" s="205">
        <f>'[1]расчет '!BM465</f>
        <v>12457.422827180553</v>
      </c>
      <c r="I464" s="215">
        <f>'[1]расчет '!CO465</f>
        <v>14655.791561388887</v>
      </c>
      <c r="J464" s="216"/>
      <c r="K464" s="217"/>
      <c r="L464" s="221">
        <f>'[1]расчет '!CR465</f>
        <v>0</v>
      </c>
      <c r="M464" s="181">
        <f>'[1]расчет '!CS465</f>
        <v>0</v>
      </c>
      <c r="N464" s="227"/>
      <c r="O464" s="228"/>
      <c r="P464" s="228"/>
      <c r="Q464" s="228"/>
      <c r="R464" s="228"/>
      <c r="S464" s="228"/>
      <c r="T464" s="228"/>
      <c r="U464" s="228"/>
      <c r="V464" s="228"/>
    </row>
    <row r="465" spans="1:22" ht="13.5" thickBot="1">
      <c r="A465" s="174">
        <f>'[1]зона-МСК'!A466</f>
        <v>20000118917</v>
      </c>
      <c r="B465" s="174" t="str">
        <f>'[1]зона-МСК'!B466</f>
        <v>Сейф NTR 22Me</v>
      </c>
      <c r="C465" s="200">
        <f>'[1]расчет '!BG466</f>
        <v>12623.01976388889</v>
      </c>
      <c r="D465" s="201">
        <f>'[1]расчет '!BH466</f>
        <v>12623.01976388889</v>
      </c>
      <c r="E465" s="201">
        <f>'[1]расчет '!BJ466</f>
        <v>13081.352878189584</v>
      </c>
      <c r="F465" s="213">
        <f>'[1]расчет '!BK466</f>
        <v>13825.820115159724</v>
      </c>
      <c r="G465" s="214">
        <f>'[1]расчет '!BL466</f>
        <v>15527.459513948612</v>
      </c>
      <c r="H465" s="205">
        <f>'[1]расчет '!BM466</f>
        <v>18079.918612131944</v>
      </c>
      <c r="I465" s="215">
        <f>'[1]расчет '!CO466</f>
        <v>21270.49248486111</v>
      </c>
      <c r="J465" s="216"/>
      <c r="K465" s="217"/>
      <c r="L465" s="221">
        <f>'[1]расчет '!CR466</f>
        <v>0</v>
      </c>
      <c r="M465" s="181">
        <f>'[1]расчет '!CS466</f>
        <v>0</v>
      </c>
      <c r="N465" s="227"/>
      <c r="O465" s="228"/>
      <c r="P465" s="228"/>
      <c r="Q465" s="228"/>
      <c r="R465" s="228"/>
      <c r="S465" s="228"/>
      <c r="T465" s="228"/>
      <c r="U465" s="228"/>
      <c r="V465" s="228"/>
    </row>
    <row r="466" spans="1:29" s="219" customFormat="1" ht="13.5" thickBot="1">
      <c r="A466" s="174">
        <f>'[1]зона-МСК'!A467</f>
        <v>20000118924</v>
      </c>
      <c r="B466" s="174" t="str">
        <f>'[1]зона-МСК'!B467</f>
        <v>Сейф NTR 24Me</v>
      </c>
      <c r="C466" s="200">
        <f>'[1]расчет '!BG467</f>
        <v>14497.242770833333</v>
      </c>
      <c r="D466" s="201">
        <f>'[1]расчет '!BH467</f>
        <v>14497.242770833334</v>
      </c>
      <c r="E466" s="201">
        <f>'[1]расчет '!BJ467</f>
        <v>14974.50596505625</v>
      </c>
      <c r="F466" s="213">
        <f>'[1]расчет '!BK467</f>
        <v>15826.713621604167</v>
      </c>
      <c r="G466" s="214">
        <f>'[1]расчет '!BL467</f>
        <v>17774.616836570833</v>
      </c>
      <c r="H466" s="205">
        <f>'[1]расчет '!BM467</f>
        <v>20696.471659020834</v>
      </c>
      <c r="I466" s="215">
        <f>'[1]расчет '!CO467</f>
        <v>24348.790187083334</v>
      </c>
      <c r="J466" s="216"/>
      <c r="K466" s="217"/>
      <c r="L466" s="221">
        <f>'[1]расчет '!CR467</f>
        <v>0</v>
      </c>
      <c r="M466" s="181">
        <f>'[1]расчет '!CS467</f>
        <v>0</v>
      </c>
      <c r="N466" s="227"/>
      <c r="O466" s="228"/>
      <c r="P466" s="228"/>
      <c r="Q466" s="228"/>
      <c r="R466" s="228"/>
      <c r="S466" s="228"/>
      <c r="T466" s="228"/>
      <c r="U466" s="228"/>
      <c r="V466" s="228"/>
      <c r="W466" s="182"/>
      <c r="X466" s="182"/>
      <c r="Y466" s="182"/>
      <c r="Z466" s="182"/>
      <c r="AA466" s="182"/>
      <c r="AB466" s="182"/>
      <c r="AC466" s="182"/>
    </row>
    <row r="467" spans="1:22" ht="13.5" thickBot="1">
      <c r="A467" s="174">
        <f>'[1]зона-МСК'!A468</f>
        <v>20000120126</v>
      </c>
      <c r="B467" s="174" t="str">
        <f>'[1]зона-МСК'!B468</f>
        <v>Сейф NTR 24М</v>
      </c>
      <c r="C467" s="200">
        <f>'[1]расчет '!BG468</f>
        <v>11898.412116666666</v>
      </c>
      <c r="D467" s="201">
        <f>'[1]расчет '!BH468</f>
        <v>11898.412116666666</v>
      </c>
      <c r="E467" s="201">
        <f>'[1]расчет '!BJ468</f>
        <v>12321.3597502175</v>
      </c>
      <c r="F467" s="213">
        <f>'[1]расчет '!BK468</f>
        <v>13022.575345758334</v>
      </c>
      <c r="G467" s="214">
        <f>'[1]расчет '!BL468</f>
        <v>14625.353849851666</v>
      </c>
      <c r="H467" s="205">
        <f>'[1]расчет '!BM468</f>
        <v>17029.521605991667</v>
      </c>
      <c r="I467" s="215">
        <f>'[1]расчет '!CO468</f>
        <v>20034.731301166667</v>
      </c>
      <c r="J467" s="216"/>
      <c r="K467" s="217"/>
      <c r="L467" s="221">
        <f>'[1]расчет '!CR468</f>
        <v>0</v>
      </c>
      <c r="M467" s="181">
        <f>'[1]расчет '!CS468</f>
        <v>0</v>
      </c>
      <c r="N467" s="227"/>
      <c r="O467" s="228"/>
      <c r="P467" s="228"/>
      <c r="Q467" s="228"/>
      <c r="R467" s="228"/>
      <c r="S467" s="228"/>
      <c r="T467" s="228"/>
      <c r="U467" s="228"/>
      <c r="V467" s="228"/>
    </row>
    <row r="468" spans="1:22" ht="13.5" thickBot="1">
      <c r="A468" s="174">
        <f>'[1]зона-МСК'!A469</f>
        <v>20000119182</v>
      </c>
      <c r="B468" s="174" t="str">
        <f>'[1]зона-МСК'!B469</f>
        <v>Сейф NTR 39M</v>
      </c>
      <c r="C468" s="200">
        <f>'[1]расчет '!BG469</f>
        <v>14459.436688888887</v>
      </c>
      <c r="D468" s="201">
        <f>'[1]расчет '!BH469</f>
        <v>14459.436688888887</v>
      </c>
      <c r="E468" s="201">
        <f>'[1]расчет '!BJ469</f>
        <v>14994.000009436666</v>
      </c>
      <c r="F468" s="213">
        <f>'[1]расчет '!BK469</f>
        <v>15847.317083144444</v>
      </c>
      <c r="G468" s="214">
        <f>'[1]расчет '!BL469</f>
        <v>17797.75610876222</v>
      </c>
      <c r="H468" s="205">
        <f>'[1]расчет '!BM469</f>
        <v>20723.41464718889</v>
      </c>
      <c r="I468" s="215">
        <f>'[1]расчет '!CO469</f>
        <v>24380.48782022222</v>
      </c>
      <c r="J468" s="216"/>
      <c r="K468" s="217"/>
      <c r="L468" s="221">
        <f>'[1]расчет '!CR469</f>
        <v>0</v>
      </c>
      <c r="M468" s="181">
        <f>'[1]расчет '!CS469</f>
        <v>0</v>
      </c>
      <c r="N468" s="227"/>
      <c r="O468" s="228"/>
      <c r="P468" s="228"/>
      <c r="Q468" s="228"/>
      <c r="R468" s="228"/>
      <c r="S468" s="228"/>
      <c r="T468" s="228"/>
      <c r="U468" s="228"/>
      <c r="V468" s="228"/>
    </row>
    <row r="469" spans="1:22" ht="13.5" thickBot="1">
      <c r="A469" s="174">
        <f>'[1]зона-МСК'!A470</f>
        <v>20000118920</v>
      </c>
      <c r="B469" s="174" t="str">
        <f>'[1]зона-МСК'!B470</f>
        <v>Сейф NTR 39ME</v>
      </c>
      <c r="C469" s="200">
        <f>'[1]расчет '!BG470</f>
        <v>18858.26477777778</v>
      </c>
      <c r="D469" s="201">
        <f>'[1]расчет '!BH470</f>
        <v>18858.26477777778</v>
      </c>
      <c r="E469" s="201">
        <f>'[1]расчет '!BJ470</f>
        <v>19484.763605383334</v>
      </c>
      <c r="F469" s="213">
        <f>'[1]расчет '!BK470</f>
        <v>20593.652591055557</v>
      </c>
      <c r="G469" s="214">
        <f>'[1]расчет '!BL470</f>
        <v>23128.255986877775</v>
      </c>
      <c r="H469" s="205">
        <f>'[1]расчет '!BM470</f>
        <v>26930.16108061111</v>
      </c>
      <c r="I469" s="215">
        <f>'[1]расчет '!CO470</f>
        <v>31682.542447777778</v>
      </c>
      <c r="J469" s="216"/>
      <c r="K469" s="217"/>
      <c r="L469" s="221">
        <f>'[1]расчет '!CR470</f>
        <v>0</v>
      </c>
      <c r="M469" s="181">
        <f>'[1]расчет '!CS470</f>
        <v>0</v>
      </c>
      <c r="N469" s="227"/>
      <c r="O469" s="228"/>
      <c r="P469" s="228"/>
      <c r="Q469" s="228"/>
      <c r="R469" s="228"/>
      <c r="S469" s="228"/>
      <c r="T469" s="228"/>
      <c r="U469" s="228"/>
      <c r="V469" s="228"/>
    </row>
    <row r="470" spans="1:29" s="219" customFormat="1" ht="13.5" thickBot="1">
      <c r="A470" s="174">
        <f>'[1]зона-МСК'!A471</f>
        <v>20000118928</v>
      </c>
      <c r="B470" s="174" t="str">
        <f>'[1]зона-МСК'!B471</f>
        <v>Сейф NTR 61MEs</v>
      </c>
      <c r="C470" s="200">
        <f>'[1]расчет '!BG471</f>
        <v>21888.031377777774</v>
      </c>
      <c r="D470" s="201">
        <f>'[1]расчет '!BH471</f>
        <v>21888.031377777774</v>
      </c>
      <c r="E470" s="201">
        <f>'[1]расчет '!BJ471</f>
        <v>22810.213421073327</v>
      </c>
      <c r="F470" s="213">
        <f>'[1]расчет '!BK471</f>
        <v>24108.355648288885</v>
      </c>
      <c r="G470" s="214">
        <f>'[1]расчет '!BL471</f>
        <v>27075.53788192444</v>
      </c>
      <c r="H470" s="205">
        <f>'[1]расчет '!BM471</f>
        <v>31526.31123237777</v>
      </c>
      <c r="I470" s="215">
        <f>'[1]расчет '!CO471</f>
        <v>37089.77792044444</v>
      </c>
      <c r="J470" s="216"/>
      <c r="K470" s="217"/>
      <c r="L470" s="221">
        <f>'[1]расчет '!CR471</f>
        <v>0</v>
      </c>
      <c r="M470" s="181">
        <f>'[1]расчет '!CS471</f>
        <v>0</v>
      </c>
      <c r="N470" s="227"/>
      <c r="O470" s="228"/>
      <c r="P470" s="228"/>
      <c r="Q470" s="228"/>
      <c r="R470" s="228"/>
      <c r="S470" s="228"/>
      <c r="T470" s="228"/>
      <c r="U470" s="228"/>
      <c r="V470" s="228"/>
      <c r="W470" s="182"/>
      <c r="X470" s="182"/>
      <c r="Y470" s="182"/>
      <c r="Z470" s="182"/>
      <c r="AA470" s="182"/>
      <c r="AB470" s="182"/>
      <c r="AC470" s="182"/>
    </row>
    <row r="471" spans="1:22" ht="13.5" thickBot="1">
      <c r="A471" s="174">
        <f>'[1]зона-МСК'!A472</f>
        <v>20000118929</v>
      </c>
      <c r="B471" s="174" t="str">
        <f>'[1]зона-МСК'!B472</f>
        <v>Сейф NTR 61Ms</v>
      </c>
      <c r="C471" s="200">
        <f>'[1]расчет '!BG472</f>
        <v>19072.855377777774</v>
      </c>
      <c r="D471" s="201">
        <f>'[1]расчет '!BH472</f>
        <v>19072.855377777774</v>
      </c>
      <c r="E471" s="201">
        <f>'[1]расчет '!BJ472</f>
        <v>19936.20024267333</v>
      </c>
      <c r="F471" s="213">
        <f>'[1]расчет '!BK472</f>
        <v>21070.780744288888</v>
      </c>
      <c r="G471" s="214">
        <f>'[1]расчет '!BL472</f>
        <v>23664.10760512444</v>
      </c>
      <c r="H471" s="205">
        <f>'[1]расчет '!BM472</f>
        <v>27554.097896377774</v>
      </c>
      <c r="I471" s="215">
        <f>'[1]расчет '!CO472</f>
        <v>32416.585760444443</v>
      </c>
      <c r="J471" s="216"/>
      <c r="K471" s="217"/>
      <c r="L471" s="221">
        <f>'[1]расчет '!CR472</f>
        <v>0</v>
      </c>
      <c r="M471" s="181">
        <f>'[1]расчет '!CS472</f>
        <v>0</v>
      </c>
      <c r="N471" s="227"/>
      <c r="O471" s="228"/>
      <c r="P471" s="228"/>
      <c r="Q471" s="228"/>
      <c r="R471" s="228"/>
      <c r="S471" s="228"/>
      <c r="T471" s="228"/>
      <c r="U471" s="228"/>
      <c r="V471" s="228"/>
    </row>
    <row r="472" spans="1:29" s="210" customFormat="1" ht="13.5" hidden="1" thickBot="1">
      <c r="A472" s="199" t="str">
        <f>'[1]зона-МСК'!A473</f>
        <v>Взломостойкие стенные 1 класса</v>
      </c>
      <c r="B472" s="199"/>
      <c r="C472" s="200" t="e">
        <f>'[1]расчет '!BG473</f>
        <v>#REF!</v>
      </c>
      <c r="D472" s="201" t="e">
        <f>'[1]расчет '!BH473</f>
        <v>#REF!</v>
      </c>
      <c r="E472" s="201">
        <f>'[1]расчет '!BJ473</f>
        <v>0</v>
      </c>
      <c r="F472" s="213">
        <f>'[1]расчет '!BK473</f>
        <v>0</v>
      </c>
      <c r="G472" s="214">
        <f>'[1]расчет '!BL473</f>
        <v>0</v>
      </c>
      <c r="H472" s="205" t="e">
        <f>'[1]расчет '!BM473</f>
        <v>#REF!</v>
      </c>
      <c r="I472" s="215" t="e">
        <f>'[1]расчет '!CO473</f>
        <v>#REF!</v>
      </c>
      <c r="J472" s="216"/>
      <c r="K472" s="217"/>
      <c r="L472" s="221">
        <f>'[1]расчет '!CR473</f>
        <v>0</v>
      </c>
      <c r="M472" s="181">
        <f>'[1]расчет '!CS473</f>
        <v>0</v>
      </c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</row>
    <row r="473" spans="1:29" ht="13.5" hidden="1" thickBot="1">
      <c r="A473" s="174" t="str">
        <f>'[1]зона-МСК'!A474</f>
        <v>Сейфы "SAFEtronics" Словакия</v>
      </c>
      <c r="B473" s="174"/>
      <c r="C473" s="200" t="e">
        <f>'[1]расчет '!BG474</f>
        <v>#REF!</v>
      </c>
      <c r="D473" s="201" t="e">
        <f>'[1]расчет '!BH474</f>
        <v>#REF!</v>
      </c>
      <c r="E473" s="201">
        <f>'[1]расчет '!BJ474</f>
        <v>0</v>
      </c>
      <c r="F473" s="213">
        <f>'[1]расчет '!BK474</f>
        <v>0</v>
      </c>
      <c r="G473" s="214">
        <f>'[1]расчет '!BL474</f>
        <v>0</v>
      </c>
      <c r="H473" s="205" t="e">
        <f>'[1]расчет '!BM474</f>
        <v>#REF!</v>
      </c>
      <c r="I473" s="215" t="e">
        <f>'[1]расчет '!CO474</f>
        <v>#REF!</v>
      </c>
      <c r="J473" s="216"/>
      <c r="K473" s="217"/>
      <c r="L473" s="221">
        <f>'[1]расчет '!CR474</f>
        <v>0</v>
      </c>
      <c r="M473" s="181">
        <f>'[1]расчет '!CS474</f>
        <v>0</v>
      </c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</row>
    <row r="474" spans="1:22" ht="13.5" hidden="1" thickBot="1">
      <c r="A474" s="174" t="e">
        <f>'[1]зона-МСК'!A475</f>
        <v>#REF!</v>
      </c>
      <c r="B474" s="174" t="str">
        <f>'[1]зона-МСК'!B475</f>
        <v>Опечатывающие устройство на замочную скважину</v>
      </c>
      <c r="C474" s="200">
        <f>'[1]расчет '!BG475</f>
        <v>343.20015630555554</v>
      </c>
      <c r="D474" s="201">
        <f>'[1]расчет '!BH475</f>
        <v>343.2001563055556</v>
      </c>
      <c r="E474" s="201">
        <f>'[1]расчет '!BJ475</f>
        <v>337.70904338966676</v>
      </c>
      <c r="F474" s="213">
        <f>'[1]расчет '!BK475</f>
        <v>356.9282572411112</v>
      </c>
      <c r="G474" s="214">
        <f>'[1]расчет '!BL475</f>
        <v>400.85788890155567</v>
      </c>
      <c r="H474" s="205">
        <f>'[1]расчет '!BM475</f>
        <v>466.75233639222233</v>
      </c>
      <c r="I474" s="215">
        <f>'[1]расчет '!CO475</f>
        <v>549.1203957555557</v>
      </c>
      <c r="J474" s="216"/>
      <c r="K474" s="217"/>
      <c r="L474" s="221">
        <f>'[1]расчет '!CR475</f>
        <v>0</v>
      </c>
      <c r="M474" s="181">
        <f>'[1]расчет '!CS475</f>
        <v>0</v>
      </c>
      <c r="N474" s="227"/>
      <c r="O474" s="228"/>
      <c r="P474" s="228"/>
      <c r="Q474" s="228"/>
      <c r="R474" s="228"/>
      <c r="S474" s="228"/>
      <c r="T474" s="228"/>
      <c r="U474" s="228"/>
      <c r="V474" s="228"/>
    </row>
    <row r="475" spans="1:29" s="210" customFormat="1" ht="13.5" hidden="1" thickBot="1">
      <c r="A475" s="199" t="str">
        <f>'[1]зона-МСК'!A476</f>
        <v>Сейфы, шкафы "ONIX" Китай</v>
      </c>
      <c r="B475" s="199"/>
      <c r="C475" s="200" t="e">
        <f>'[1]расчет '!BG476</f>
        <v>#REF!</v>
      </c>
      <c r="D475" s="201" t="e">
        <f>'[1]расчет '!BH476</f>
        <v>#REF!</v>
      </c>
      <c r="E475" s="201">
        <f>'[1]расчет '!BJ476</f>
        <v>0</v>
      </c>
      <c r="F475" s="213">
        <f>'[1]расчет '!BK476</f>
        <v>0</v>
      </c>
      <c r="G475" s="214">
        <f>'[1]расчет '!BL476</f>
        <v>0</v>
      </c>
      <c r="H475" s="205" t="e">
        <f>'[1]расчет '!BM476</f>
        <v>#REF!</v>
      </c>
      <c r="I475" s="215" t="e">
        <f>'[1]расчет '!CO476</f>
        <v>#REF!</v>
      </c>
      <c r="J475" s="216"/>
      <c r="K475" s="217"/>
      <c r="L475" s="221">
        <f>'[1]расчет '!CR476</f>
        <v>0</v>
      </c>
      <c r="M475" s="181">
        <f>'[1]расчет '!CS476</f>
        <v>0</v>
      </c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</row>
    <row r="476" spans="1:29" s="210" customFormat="1" ht="13.5" hidden="1" thickBot="1">
      <c r="A476" s="199" t="str">
        <f>'[1]зона-МСК'!A477</f>
        <v>Гостиничные сейфы</v>
      </c>
      <c r="B476" s="199"/>
      <c r="C476" s="200" t="e">
        <f>'[1]расчет '!BG477</f>
        <v>#REF!</v>
      </c>
      <c r="D476" s="201" t="e">
        <f>'[1]расчет '!BH477</f>
        <v>#REF!</v>
      </c>
      <c r="E476" s="201">
        <f>'[1]расчет '!BJ477</f>
        <v>0</v>
      </c>
      <c r="F476" s="213">
        <f>'[1]расчет '!BK477</f>
        <v>0</v>
      </c>
      <c r="G476" s="214">
        <f>'[1]расчет '!BL477</f>
        <v>0</v>
      </c>
      <c r="H476" s="205" t="e">
        <f>'[1]расчет '!BM477</f>
        <v>#REF!</v>
      </c>
      <c r="I476" s="215" t="e">
        <f>'[1]расчет '!CO477</f>
        <v>#REF!</v>
      </c>
      <c r="J476" s="216"/>
      <c r="K476" s="217"/>
      <c r="L476" s="221">
        <f>'[1]расчет '!CR477</f>
        <v>0</v>
      </c>
      <c r="M476" s="181">
        <f>'[1]расчет '!CS477</f>
        <v>0</v>
      </c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</row>
    <row r="477" spans="1:29" s="210" customFormat="1" ht="13.5" hidden="1" thickBot="1">
      <c r="A477" s="199" t="str">
        <f>'[1]зона-МСК'!A478</f>
        <v>Кэшбокс</v>
      </c>
      <c r="B477" s="199"/>
      <c r="C477" s="200" t="e">
        <f>'[1]расчет '!BG478</f>
        <v>#REF!</v>
      </c>
      <c r="D477" s="201" t="e">
        <f>'[1]расчет '!BH478</f>
        <v>#REF!</v>
      </c>
      <c r="E477" s="201">
        <f>'[1]расчет '!BJ478</f>
        <v>0</v>
      </c>
      <c r="F477" s="213">
        <f>'[1]расчет '!BK478</f>
        <v>0</v>
      </c>
      <c r="G477" s="214">
        <f>'[1]расчет '!BL478</f>
        <v>0</v>
      </c>
      <c r="H477" s="205" t="e">
        <f>'[1]расчет '!BM478</f>
        <v>#REF!</v>
      </c>
      <c r="I477" s="215" t="e">
        <f>'[1]расчет '!CO478</f>
        <v>#REF!</v>
      </c>
      <c r="J477" s="216"/>
      <c r="K477" s="217"/>
      <c r="L477" s="221">
        <f>'[1]расчет '!CR478</f>
        <v>0</v>
      </c>
      <c r="M477" s="181">
        <f>'[1]расчет '!CS478</f>
        <v>0</v>
      </c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</row>
    <row r="478" spans="1:22" ht="13.5" thickBot="1">
      <c r="A478" s="174">
        <f>'[1]зона-МСК'!A479</f>
        <v>20000118953</v>
      </c>
      <c r="B478" s="174" t="str">
        <f>'[1]зона-МСК'!B479</f>
        <v>Кэшбокс МB1</v>
      </c>
      <c r="C478" s="200">
        <f>'[1]расчет '!BG479</f>
        <v>724.0386197916667</v>
      </c>
      <c r="D478" s="201">
        <f>'[1]расчет '!BH479</f>
        <v>724.0386197916667</v>
      </c>
      <c r="E478" s="201">
        <f>'[1]расчет '!BJ479</f>
        <v>759.4809586328125</v>
      </c>
      <c r="F478" s="213">
        <f>'[1]расчет '!BK479</f>
        <v>802.7034522135417</v>
      </c>
      <c r="G478" s="214">
        <f>'[1]расчет '!BL479</f>
        <v>901.4977232552084</v>
      </c>
      <c r="H478" s="205">
        <f>'[1]расчет '!BM479</f>
        <v>1049.6891298177084</v>
      </c>
      <c r="I478" s="215">
        <f>'[1]расчет '!CO479</f>
        <v>1234.9283880208334</v>
      </c>
      <c r="J478" s="216"/>
      <c r="K478" s="217"/>
      <c r="L478" s="221">
        <f>'[1]расчет '!CR479</f>
        <v>0</v>
      </c>
      <c r="M478" s="181">
        <f>'[1]расчет '!CS479</f>
        <v>0</v>
      </c>
      <c r="N478" s="227"/>
      <c r="O478" s="228"/>
      <c r="P478" s="228"/>
      <c r="Q478" s="228"/>
      <c r="R478" s="228"/>
      <c r="S478" s="228"/>
      <c r="T478" s="228"/>
      <c r="U478" s="228"/>
      <c r="V478" s="228"/>
    </row>
    <row r="479" spans="1:29" s="219" customFormat="1" ht="13.5" thickBot="1">
      <c r="A479" s="174">
        <f>'[1]зона-МСК'!A480</f>
        <v>20000118954</v>
      </c>
      <c r="B479" s="174" t="str">
        <f>'[1]зона-МСК'!B480</f>
        <v>Кэшбокс МB2</v>
      </c>
      <c r="C479" s="200">
        <f>'[1]расчет '!BG480</f>
        <v>792.8282682291667</v>
      </c>
      <c r="D479" s="201">
        <f>'[1]расчет '!BH480</f>
        <v>792.8282682291667</v>
      </c>
      <c r="E479" s="201">
        <f>'[1]расчет '!BJ480</f>
        <v>833.0067671289063</v>
      </c>
      <c r="F479" s="213">
        <f>'[1]расчет '!BK480</f>
        <v>880.4136563151042</v>
      </c>
      <c r="G479" s="214">
        <f>'[1]расчет '!BL480</f>
        <v>988.7722601692708</v>
      </c>
      <c r="H479" s="205">
        <f>'[1]расчет '!BM480</f>
        <v>1151.3101659505207</v>
      </c>
      <c r="I479" s="215">
        <f>'[1]расчет '!CO480</f>
        <v>1354.4825481770833</v>
      </c>
      <c r="J479" s="216"/>
      <c r="K479" s="217"/>
      <c r="L479" s="221">
        <f>'[1]расчет '!CR480</f>
        <v>0</v>
      </c>
      <c r="M479" s="181">
        <f>'[1]расчет '!CS480</f>
        <v>0</v>
      </c>
      <c r="N479" s="227"/>
      <c r="O479" s="228"/>
      <c r="P479" s="228"/>
      <c r="Q479" s="228"/>
      <c r="R479" s="228"/>
      <c r="S479" s="228"/>
      <c r="T479" s="228"/>
      <c r="U479" s="228"/>
      <c r="V479" s="228"/>
      <c r="W479" s="182"/>
      <c r="X479" s="182"/>
      <c r="Y479" s="182"/>
      <c r="Z479" s="182"/>
      <c r="AA479" s="182"/>
      <c r="AB479" s="182"/>
      <c r="AC479" s="182"/>
    </row>
    <row r="480" spans="1:22" ht="13.5" thickBot="1">
      <c r="A480" s="174">
        <f>'[1]зона-МСК'!A481</f>
        <v>20000118975</v>
      </c>
      <c r="B480" s="174" t="str">
        <f>'[1]зона-МСК'!B481</f>
        <v>Кэшбокс МB3</v>
      </c>
      <c r="C480" s="200">
        <f>'[1]расчет '!BG481</f>
        <v>1053.3822395833333</v>
      </c>
      <c r="D480" s="201">
        <f>'[1]расчет '!BH481</f>
        <v>1053.3822395833333</v>
      </c>
      <c r="E480" s="201">
        <f>'[1]расчет '!BJ481</f>
        <v>1106.3082947656249</v>
      </c>
      <c r="F480" s="213">
        <f>'[1]расчет '!BK481</f>
        <v>1169.268929427083</v>
      </c>
      <c r="G480" s="214">
        <f>'[1]расчет '!BL481</f>
        <v>1313.1789515104165</v>
      </c>
      <c r="H480" s="205">
        <f>'[1]расчет '!BM481</f>
        <v>1529.0439846354163</v>
      </c>
      <c r="I480" s="215">
        <f>'[1]расчет '!CO481</f>
        <v>1798.8752760416664</v>
      </c>
      <c r="J480" s="216"/>
      <c r="K480" s="217"/>
      <c r="L480" s="221">
        <f>'[1]расчет '!CR481</f>
        <v>0</v>
      </c>
      <c r="M480" s="181">
        <f>'[1]расчет '!CS481</f>
        <v>0</v>
      </c>
      <c r="N480" s="227"/>
      <c r="O480" s="228"/>
      <c r="P480" s="228"/>
      <c r="Q480" s="228"/>
      <c r="R480" s="228"/>
      <c r="S480" s="228"/>
      <c r="T480" s="228"/>
      <c r="U480" s="228"/>
      <c r="V480" s="228"/>
    </row>
    <row r="481" spans="1:22" ht="13.5" thickBot="1">
      <c r="A481" s="174">
        <f>'[1]зона-МСК'!A482</f>
        <v>20000118976</v>
      </c>
      <c r="B481" s="174" t="str">
        <f>'[1]зона-МСК'!B482</f>
        <v>Кэшбокс МB4</v>
      </c>
      <c r="C481" s="200">
        <f>'[1]расчет '!BG482</f>
        <v>1200.2267708333334</v>
      </c>
      <c r="D481" s="201">
        <f>'[1]расчет '!BH482</f>
        <v>1200.2267708333334</v>
      </c>
      <c r="E481" s="201">
        <f>'[1]расчет '!BJ482</f>
        <v>1261.97589359375</v>
      </c>
      <c r="F481" s="213">
        <f>'[1]расчет '!BK482</f>
        <v>1333.7956598958335</v>
      </c>
      <c r="G481" s="214">
        <f>'[1]расчет '!BL482</f>
        <v>1497.9551257291669</v>
      </c>
      <c r="H481" s="205">
        <f>'[1]расчет '!BM482</f>
        <v>1744.1943244791667</v>
      </c>
      <c r="I481" s="215">
        <f>'[1]расчет '!CO482</f>
        <v>2051.993322916667</v>
      </c>
      <c r="J481" s="216"/>
      <c r="K481" s="217"/>
      <c r="L481" s="221">
        <f>'[1]расчет '!CR482</f>
        <v>0</v>
      </c>
      <c r="M481" s="181">
        <f>'[1]расчет '!CS482</f>
        <v>0</v>
      </c>
      <c r="N481" s="227"/>
      <c r="O481" s="228"/>
      <c r="P481" s="228"/>
      <c r="Q481" s="228"/>
      <c r="R481" s="228"/>
      <c r="S481" s="228"/>
      <c r="T481" s="228"/>
      <c r="U481" s="228"/>
      <c r="V481" s="228"/>
    </row>
    <row r="482" spans="1:29" s="210" customFormat="1" ht="13.5" hidden="1" thickBot="1">
      <c r="A482" s="199" t="str">
        <f>'[1]зона-МСК'!A483</f>
        <v>Сейфы встраиваемые с электронным замком</v>
      </c>
      <c r="B482" s="199" t="e">
        <f>'[1]зона-МСК'!B483</f>
        <v>#REF!</v>
      </c>
      <c r="C482" s="200" t="e">
        <f>'[1]расчет '!BG483</f>
        <v>#REF!</v>
      </c>
      <c r="D482" s="201" t="e">
        <f>'[1]расчет '!BH483</f>
        <v>#REF!</v>
      </c>
      <c r="E482" s="201">
        <f>'[1]расчет '!BJ483</f>
        <v>0</v>
      </c>
      <c r="F482" s="213">
        <f>'[1]расчет '!BK483</f>
        <v>0</v>
      </c>
      <c r="G482" s="214">
        <f>'[1]расчет '!BL483</f>
        <v>0</v>
      </c>
      <c r="H482" s="205" t="e">
        <f>'[1]расчет '!BM483</f>
        <v>#REF!</v>
      </c>
      <c r="I482" s="215" t="e">
        <f>'[1]расчет '!CO483</f>
        <v>#REF!</v>
      </c>
      <c r="J482" s="216"/>
      <c r="K482" s="217"/>
      <c r="L482" s="221">
        <f>'[1]расчет '!CR483</f>
        <v>0</v>
      </c>
      <c r="M482" s="181">
        <f>'[1]расчет '!CS483</f>
        <v>0</v>
      </c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</row>
    <row r="483" spans="1:22" ht="13.5" hidden="1" thickBot="1">
      <c r="A483" s="174">
        <f>'[1]зона-МСК'!A484</f>
        <v>20000120712</v>
      </c>
      <c r="B483" s="174" t="str">
        <f>'[1]зона-МСК'!B484</f>
        <v>WS 28/25 Сейф</v>
      </c>
      <c r="C483" s="200" t="e">
        <f>'[1]расчет '!BG484</f>
        <v>#DIV/0!</v>
      </c>
      <c r="D483" s="201" t="e">
        <f>'[1]расчет '!BH484</f>
        <v>#DIV/0!</v>
      </c>
      <c r="E483" s="201">
        <f>'[1]расчет '!BJ484</f>
        <v>0</v>
      </c>
      <c r="F483" s="213">
        <f>'[1]расчет '!BK484</f>
        <v>0</v>
      </c>
      <c r="G483" s="214">
        <f>'[1]расчет '!BL484</f>
        <v>0</v>
      </c>
      <c r="H483" s="205">
        <f>'[1]расчет '!BM484</f>
        <v>0</v>
      </c>
      <c r="I483" s="215">
        <f>'[1]расчет '!CO484</f>
        <v>0</v>
      </c>
      <c r="J483" s="216"/>
      <c r="K483" s="217"/>
      <c r="L483" s="221">
        <f>'[1]расчет '!CR484</f>
        <v>0</v>
      </c>
      <c r="M483" s="181">
        <f>'[1]расчет '!CS484</f>
        <v>0</v>
      </c>
      <c r="N483" s="227"/>
      <c r="O483" s="228"/>
      <c r="P483" s="228"/>
      <c r="Q483" s="228"/>
      <c r="R483" s="228"/>
      <c r="S483" s="228"/>
      <c r="T483" s="228"/>
      <c r="U483" s="228"/>
      <c r="V483" s="228"/>
    </row>
    <row r="484" spans="1:29" s="210" customFormat="1" ht="13.5" thickBot="1">
      <c r="A484" s="199" t="str">
        <f>'[1]зона-МСК'!A485</f>
        <v>Шкафы для ключей</v>
      </c>
      <c r="B484" s="199" t="e">
        <f>'[1]зона-МСК'!B485</f>
        <v>#REF!</v>
      </c>
      <c r="C484" s="200" t="e">
        <f>'[1]расчет '!BG485</f>
        <v>#REF!</v>
      </c>
      <c r="D484" s="201" t="e">
        <f>'[1]расчет '!BH485</f>
        <v>#REF!</v>
      </c>
      <c r="E484" s="201">
        <f>'[1]расчет '!BJ485</f>
        <v>0</v>
      </c>
      <c r="F484" s="213">
        <f>'[1]расчет '!BK485</f>
        <v>0</v>
      </c>
      <c r="G484" s="214">
        <f>'[1]расчет '!BL485</f>
        <v>0</v>
      </c>
      <c r="H484" s="205" t="e">
        <f>'[1]расчет '!BM485</f>
        <v>#REF!</v>
      </c>
      <c r="I484" s="215" t="e">
        <f>'[1]расчет '!CO485</f>
        <v>#REF!</v>
      </c>
      <c r="J484" s="216"/>
      <c r="K484" s="217"/>
      <c r="L484" s="221">
        <f>'[1]расчет '!CR485</f>
        <v>0</v>
      </c>
      <c r="M484" s="181">
        <f>'[1]расчет '!CS485</f>
        <v>0</v>
      </c>
      <c r="N484" s="219"/>
      <c r="O484" s="219"/>
      <c r="P484" s="219"/>
      <c r="Q484" s="219"/>
      <c r="R484" s="219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</row>
    <row r="485" spans="1:22" ht="13.5" thickBot="1">
      <c r="A485" s="174">
        <f>'[1]зона-МСК'!A486</f>
        <v>20000118900</v>
      </c>
      <c r="B485" s="174" t="str">
        <f>'[1]зона-МСК'!B486</f>
        <v>Шкаф для ключей К-20</v>
      </c>
      <c r="C485" s="200">
        <f>'[1]расчет '!BG486</f>
        <v>850.3508229166667</v>
      </c>
      <c r="D485" s="201">
        <f>'[1]расчет '!BH486</f>
        <v>850.3508229166669</v>
      </c>
      <c r="E485" s="201">
        <f>'[1]расчет '!BJ486</f>
        <v>893.5035382890626</v>
      </c>
      <c r="F485" s="213">
        <f>'[1]расчет '!BK486</f>
        <v>944.3533331510419</v>
      </c>
      <c r="G485" s="214">
        <f>'[1]расчет '!BL486</f>
        <v>1060.5814356927085</v>
      </c>
      <c r="H485" s="205">
        <f>'[1]расчет '!BM486</f>
        <v>1234.9235895052086</v>
      </c>
      <c r="I485" s="215">
        <f>'[1]расчет '!CO486</f>
        <v>1452.8512817708336</v>
      </c>
      <c r="J485" s="216"/>
      <c r="K485" s="217"/>
      <c r="L485" s="221">
        <f>'[1]расчет '!CR486</f>
        <v>0</v>
      </c>
      <c r="M485" s="181">
        <f>'[1]расчет '!CS486</f>
        <v>0</v>
      </c>
      <c r="N485" s="227"/>
      <c r="O485" s="228"/>
      <c r="P485" s="228"/>
      <c r="Q485" s="228"/>
      <c r="R485" s="228"/>
      <c r="S485" s="228"/>
      <c r="T485" s="228"/>
      <c r="U485" s="228"/>
      <c r="V485" s="228"/>
    </row>
    <row r="486" spans="1:22" ht="13.5" thickBot="1">
      <c r="A486" s="174">
        <f>'[1]зона-МСК'!A487</f>
        <v>20000118901</v>
      </c>
      <c r="B486" s="174" t="str">
        <f>'[1]зона-МСК'!B487</f>
        <v>Шкаф для ключей К-48</v>
      </c>
      <c r="C486" s="200">
        <f>'[1]расчет '!BG487</f>
        <v>1354.9632083333331</v>
      </c>
      <c r="D486" s="201">
        <f>'[1]расчет '!BH487</f>
        <v>1354.9632083333331</v>
      </c>
      <c r="E486" s="201">
        <f>'[1]расчет '!BJ487</f>
        <v>1424.4667194687497</v>
      </c>
      <c r="F486" s="213">
        <f>'[1]расчет '!BK487</f>
        <v>1505.533931145833</v>
      </c>
      <c r="G486" s="214">
        <f>'[1]расчет '!BL487</f>
        <v>1690.8304149791663</v>
      </c>
      <c r="H486" s="205">
        <f>'[1]расчет '!BM487</f>
        <v>1968.7751407291662</v>
      </c>
      <c r="I486" s="215">
        <f>'[1]расчет '!CO487</f>
        <v>2316.206047916666</v>
      </c>
      <c r="J486" s="216"/>
      <c r="K486" s="217"/>
      <c r="L486" s="221">
        <f>'[1]расчет '!CR487</f>
        <v>0</v>
      </c>
      <c r="M486" s="181">
        <f>'[1]расчет '!CS487</f>
        <v>0</v>
      </c>
      <c r="N486" s="227"/>
      <c r="O486" s="228"/>
      <c r="P486" s="228"/>
      <c r="Q486" s="228"/>
      <c r="R486" s="228"/>
      <c r="S486" s="228"/>
      <c r="T486" s="228"/>
      <c r="U486" s="228"/>
      <c r="V486" s="228"/>
    </row>
    <row r="487" spans="1:22" ht="13.5" thickBot="1">
      <c r="A487" s="174">
        <f>'[1]зона-МСК'!A488</f>
        <v>20000118902</v>
      </c>
      <c r="B487" s="174" t="str">
        <f>'[1]зона-МСК'!B488</f>
        <v>Шкаф для ключей К-96</v>
      </c>
      <c r="C487" s="200">
        <f>'[1]расчет '!BG488</f>
        <v>1653.4806666666666</v>
      </c>
      <c r="D487" s="201">
        <f>'[1]расчет '!BH488</f>
        <v>1653.4806666666666</v>
      </c>
      <c r="E487" s="201">
        <f>'[1]расчет '!BJ488</f>
        <v>1740.1361244999998</v>
      </c>
      <c r="F487" s="213">
        <f>'[1]расчет '!BK488</f>
        <v>1839.1682616666667</v>
      </c>
      <c r="G487" s="214">
        <f>'[1]расчет '!BL488</f>
        <v>2065.5274323333333</v>
      </c>
      <c r="H487" s="205">
        <f>'[1]расчет '!BM488</f>
        <v>2405.0661883333332</v>
      </c>
      <c r="I487" s="215">
        <f>'[1]расчет '!CO488</f>
        <v>2829.489633333333</v>
      </c>
      <c r="J487" s="216"/>
      <c r="K487" s="217"/>
      <c r="L487" s="221">
        <f>'[1]расчет '!CR488</f>
        <v>0</v>
      </c>
      <c r="M487" s="181">
        <f>'[1]расчет '!CS488</f>
        <v>0</v>
      </c>
      <c r="N487" s="227"/>
      <c r="O487" s="228"/>
      <c r="P487" s="228"/>
      <c r="Q487" s="228"/>
      <c r="R487" s="228"/>
      <c r="S487" s="228"/>
      <c r="T487" s="228"/>
      <c r="U487" s="228"/>
      <c r="V487" s="228"/>
    </row>
    <row r="488" spans="1:22" ht="13.5" thickBot="1">
      <c r="A488" s="174">
        <f>'[1]зона-МСК'!A489</f>
        <v>20000118904</v>
      </c>
      <c r="B488" s="174" t="str">
        <f>'[1]зона-МСК'!B489</f>
        <v>Шкаф для ключей КЕ-48</v>
      </c>
      <c r="C488" s="200">
        <f>'[1]расчет '!BG489</f>
        <v>3982.4596666666666</v>
      </c>
      <c r="D488" s="201">
        <f>'[1]расчет '!BH489</f>
        <v>3982.4596666666666</v>
      </c>
      <c r="E488" s="201">
        <f>'[1]расчет '!BJ489</f>
        <v>4192.21680025</v>
      </c>
      <c r="F488" s="213">
        <f>'[1]расчет '!BK489</f>
        <v>4430.798244166666</v>
      </c>
      <c r="G488" s="214">
        <f>'[1]расчет '!BL489</f>
        <v>4976.127258833333</v>
      </c>
      <c r="H488" s="205">
        <f>'[1]расчет '!BM489</f>
        <v>5794.120780833333</v>
      </c>
      <c r="I488" s="215">
        <f>'[1]расчет '!CO489</f>
        <v>6816.612683333333</v>
      </c>
      <c r="J488" s="216"/>
      <c r="K488" s="217"/>
      <c r="L488" s="221">
        <f>'[1]расчет '!CR489</f>
        <v>0</v>
      </c>
      <c r="M488" s="181">
        <f>'[1]расчет '!CS489</f>
        <v>0</v>
      </c>
      <c r="N488" s="227"/>
      <c r="O488" s="228"/>
      <c r="P488" s="228"/>
      <c r="Q488" s="228"/>
      <c r="R488" s="228"/>
      <c r="S488" s="228"/>
      <c r="T488" s="228"/>
      <c r="U488" s="228"/>
      <c r="V488" s="228"/>
    </row>
    <row r="489" spans="1:22" ht="13.5" thickBot="1">
      <c r="A489" s="174">
        <f>'[1]зона-МСК'!A490</f>
        <v>20000118903</v>
      </c>
      <c r="B489" s="174" t="str">
        <f>'[1]зона-МСК'!B490</f>
        <v>Шкаф для ключей КМ-20</v>
      </c>
      <c r="C489" s="200">
        <f>'[1]расчет '!BG490</f>
        <v>850.3508229166667</v>
      </c>
      <c r="D489" s="201">
        <f>'[1]расчет '!BH490</f>
        <v>850.3508229166669</v>
      </c>
      <c r="E489" s="201">
        <f>'[1]расчет '!BJ490</f>
        <v>893.5035382890626</v>
      </c>
      <c r="F489" s="213">
        <f>'[1]расчет '!BK490</f>
        <v>944.3533331510419</v>
      </c>
      <c r="G489" s="214">
        <f>'[1]расчет '!BL490</f>
        <v>1060.5814356927085</v>
      </c>
      <c r="H489" s="205">
        <f>'[1]расчет '!BM490</f>
        <v>1234.9235895052086</v>
      </c>
      <c r="I489" s="215">
        <f>'[1]расчет '!CO490</f>
        <v>1452.8512817708336</v>
      </c>
      <c r="J489" s="216"/>
      <c r="K489" s="217"/>
      <c r="L489" s="221">
        <f>'[1]расчет '!CR490</f>
        <v>0</v>
      </c>
      <c r="M489" s="181">
        <f>'[1]расчет '!CS490</f>
        <v>0</v>
      </c>
      <c r="N489" s="227"/>
      <c r="O489" s="228"/>
      <c r="P489" s="228"/>
      <c r="Q489" s="228"/>
      <c r="R489" s="228"/>
      <c r="S489" s="228"/>
      <c r="T489" s="228"/>
      <c r="U489" s="228"/>
      <c r="V489" s="228"/>
    </row>
    <row r="490" spans="1:29" s="210" customFormat="1" ht="13.5" thickBot="1">
      <c r="A490" s="199" t="str">
        <f>'[1]зона-МСК'!A491</f>
        <v>Шкафы с ключевыми замками</v>
      </c>
      <c r="B490" s="199"/>
      <c r="C490" s="200" t="e">
        <f>'[1]расчет '!BG491</f>
        <v>#REF!</v>
      </c>
      <c r="D490" s="201" t="e">
        <f>'[1]расчет '!BH491</f>
        <v>#REF!</v>
      </c>
      <c r="E490" s="201">
        <f>'[1]расчет '!BJ491</f>
        <v>0</v>
      </c>
      <c r="F490" s="213">
        <f>'[1]расчет '!BK491</f>
        <v>0</v>
      </c>
      <c r="G490" s="214">
        <f>'[1]расчет '!BL491</f>
        <v>0</v>
      </c>
      <c r="H490" s="205" t="e">
        <f>'[1]расчет '!BM491</f>
        <v>#REF!</v>
      </c>
      <c r="I490" s="215" t="e">
        <f>'[1]расчет '!CO491</f>
        <v>#REF!</v>
      </c>
      <c r="J490" s="216"/>
      <c r="K490" s="217"/>
      <c r="L490" s="221">
        <f>'[1]расчет '!CR491</f>
        <v>0</v>
      </c>
      <c r="M490" s="181">
        <f>'[1]расчет '!CS491</f>
        <v>0</v>
      </c>
      <c r="N490" s="219"/>
      <c r="O490" s="219"/>
      <c r="P490" s="219"/>
      <c r="Q490" s="219"/>
      <c r="R490" s="219"/>
      <c r="S490" s="21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</row>
    <row r="491" spans="1:22" ht="13.5" thickBot="1">
      <c r="A491" s="174">
        <f>'[1]зона-МСК'!A492</f>
        <v>20000118937</v>
      </c>
      <c r="B491" s="174" t="str">
        <f>'[1]зона-МСК'!B492</f>
        <v>LS-17K Шкаф</v>
      </c>
      <c r="C491" s="200">
        <f>'[1]расчет '!BG492</f>
        <v>1486.1476666666667</v>
      </c>
      <c r="D491" s="201">
        <f>'[1]расчет '!BH492</f>
        <v>1486.1476666666667</v>
      </c>
      <c r="E491" s="201">
        <f>'[1]расчет '!BJ492</f>
        <v>1535.783704125</v>
      </c>
      <c r="F491" s="213">
        <f>'[1]расчет '!BK492</f>
        <v>1623.18602875</v>
      </c>
      <c r="G491" s="214">
        <f>'[1]расчет '!BL492</f>
        <v>1822.9627707500001</v>
      </c>
      <c r="H491" s="205">
        <f>'[1]расчет '!BM492</f>
        <v>2122.62788375</v>
      </c>
      <c r="I491" s="215">
        <f>'[1]расчет '!CO492</f>
        <v>2497.209275</v>
      </c>
      <c r="J491" s="216"/>
      <c r="K491" s="217"/>
      <c r="L491" s="221">
        <f>'[1]расчет '!CR492</f>
        <v>0</v>
      </c>
      <c r="M491" s="181">
        <f>'[1]расчет '!CS492</f>
        <v>0</v>
      </c>
      <c r="N491" s="227"/>
      <c r="O491" s="228"/>
      <c r="P491" s="228"/>
      <c r="Q491" s="228"/>
      <c r="R491" s="228"/>
      <c r="S491" s="228"/>
      <c r="T491" s="228"/>
      <c r="U491" s="228"/>
      <c r="V491" s="228"/>
    </row>
    <row r="492" spans="1:22" ht="13.5" thickBot="1">
      <c r="A492" s="174">
        <f>'[1]зона-МСК'!A493</f>
        <v>20000118938</v>
      </c>
      <c r="B492" s="174" t="str">
        <f>'[1]зона-МСК'!B493</f>
        <v>LS-20K Шкаф</v>
      </c>
      <c r="C492" s="200">
        <f>'[1]расчет '!BG493</f>
        <v>1949.997851851852</v>
      </c>
      <c r="D492" s="201">
        <f>'[1]расчет '!BH493</f>
        <v>1949.997851851852</v>
      </c>
      <c r="E492" s="201">
        <f>'[1]расчет '!BJ493</f>
        <v>2009.5551639166667</v>
      </c>
      <c r="F492" s="213">
        <f>'[1]расчет '!BK493</f>
        <v>2123.9200919444447</v>
      </c>
      <c r="G492" s="214">
        <f>'[1]расчет '!BL493</f>
        <v>2385.325641722222</v>
      </c>
      <c r="H492" s="205">
        <f>'[1]расчет '!BM493</f>
        <v>2777.4339663888886</v>
      </c>
      <c r="I492" s="215">
        <f>'[1]расчет '!CO493</f>
        <v>3267.5693722222222</v>
      </c>
      <c r="J492" s="216"/>
      <c r="K492" s="217"/>
      <c r="L492" s="221">
        <f>'[1]расчет '!CR493</f>
        <v>0</v>
      </c>
      <c r="M492" s="181">
        <f>'[1]расчет '!CS493</f>
        <v>0</v>
      </c>
      <c r="N492" s="227"/>
      <c r="O492" s="228"/>
      <c r="P492" s="228"/>
      <c r="Q492" s="228"/>
      <c r="R492" s="228"/>
      <c r="S492" s="228"/>
      <c r="T492" s="228"/>
      <c r="U492" s="228"/>
      <c r="V492" s="228"/>
    </row>
    <row r="493" spans="1:29" s="219" customFormat="1" ht="13.5" thickBot="1">
      <c r="A493" s="174">
        <f>'[1]зона-МСК'!A494</f>
        <v>20000118939</v>
      </c>
      <c r="B493" s="174" t="str">
        <f>'[1]зона-МСК'!B494</f>
        <v>LS-25K Шкаф</v>
      </c>
      <c r="C493" s="200">
        <f>'[1]расчет '!BG494</f>
        <v>2351.8145833333333</v>
      </c>
      <c r="D493" s="201">
        <f>'[1]расчет '!BH494</f>
        <v>2351.8145833333333</v>
      </c>
      <c r="E493" s="201">
        <f>'[1]расчет '!BJ494</f>
        <v>2421.14804765625</v>
      </c>
      <c r="F493" s="213">
        <f>'[1]расчет '!BK494</f>
        <v>2558.9369609375</v>
      </c>
      <c r="G493" s="214">
        <f>'[1]расчет '!BL494</f>
        <v>2873.8830484375</v>
      </c>
      <c r="H493" s="205">
        <f>'[1]расчет '!BM494</f>
        <v>3346.3021796875</v>
      </c>
      <c r="I493" s="215">
        <f>'[1]расчет '!CO494</f>
        <v>3936.82609375</v>
      </c>
      <c r="J493" s="216"/>
      <c r="K493" s="217"/>
      <c r="L493" s="221">
        <f>'[1]расчет '!CR494</f>
        <v>0</v>
      </c>
      <c r="M493" s="181">
        <f>'[1]расчет '!CS494</f>
        <v>0</v>
      </c>
      <c r="N493" s="227"/>
      <c r="O493" s="228"/>
      <c r="P493" s="228"/>
      <c r="Q493" s="228"/>
      <c r="R493" s="228"/>
      <c r="S493" s="228"/>
      <c r="T493" s="228"/>
      <c r="U493" s="228"/>
      <c r="V493" s="228"/>
      <c r="W493" s="182"/>
      <c r="X493" s="182"/>
      <c r="Y493" s="182"/>
      <c r="Z493" s="182"/>
      <c r="AA493" s="182"/>
      <c r="AB493" s="182"/>
      <c r="AC493" s="182"/>
    </row>
    <row r="494" spans="1:29" s="210" customFormat="1" ht="13.5" thickBot="1">
      <c r="A494" s="199" t="str">
        <f>'[1]зона-МСК'!A495</f>
        <v>Шкафы с электронными замками</v>
      </c>
      <c r="B494" s="199"/>
      <c r="C494" s="200" t="e">
        <f>'[1]расчет '!BG495</f>
        <v>#REF!</v>
      </c>
      <c r="D494" s="201" t="e">
        <f>'[1]расчет '!BH495</f>
        <v>#REF!</v>
      </c>
      <c r="E494" s="201">
        <f>'[1]расчет '!BJ495</f>
        <v>0</v>
      </c>
      <c r="F494" s="213">
        <f>'[1]расчет '!BK495</f>
        <v>0</v>
      </c>
      <c r="G494" s="214">
        <f>'[1]расчет '!BL495</f>
        <v>0</v>
      </c>
      <c r="H494" s="205" t="e">
        <f>'[1]расчет '!BM495</f>
        <v>#REF!</v>
      </c>
      <c r="I494" s="215" t="e">
        <f>'[1]расчет '!CO495</f>
        <v>#REF!</v>
      </c>
      <c r="J494" s="216"/>
      <c r="K494" s="217"/>
      <c r="L494" s="221">
        <f>'[1]расчет '!CR495</f>
        <v>0</v>
      </c>
      <c r="M494" s="181">
        <f>'[1]расчет '!CS495</f>
        <v>0</v>
      </c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</row>
    <row r="495" spans="1:22" ht="13.5" thickBot="1">
      <c r="A495" s="174">
        <f>'[1]зона-МСК'!A496</f>
        <v>20000119854</v>
      </c>
      <c r="B495" s="174" t="str">
        <f>'[1]зона-МСК'!B496</f>
        <v>BL-25 Ящик для хранения ценностей</v>
      </c>
      <c r="C495" s="200">
        <f>'[1]расчет '!BG496</f>
        <v>3271.2785833333332</v>
      </c>
      <c r="D495" s="201">
        <f>'[1]расчет '!BH496</f>
        <v>3271.2785833333332</v>
      </c>
      <c r="E495" s="201">
        <f>'[1]расчет '!BJ496</f>
        <v>3455.8157823125</v>
      </c>
      <c r="F495" s="213">
        <f>'[1]расчет '!BK496</f>
        <v>3652.4882252083335</v>
      </c>
      <c r="G495" s="214">
        <f>'[1]расчет '!BL496</f>
        <v>4102.025237541667</v>
      </c>
      <c r="H495" s="205">
        <f>'[1]расчет '!BM496</f>
        <v>4776.330756041667</v>
      </c>
      <c r="I495" s="215">
        <f>'[1]расчет '!CO496</f>
        <v>5619.212654166667</v>
      </c>
      <c r="J495" s="216"/>
      <c r="K495" s="217"/>
      <c r="L495" s="221">
        <f>'[1]расчет '!CR496</f>
        <v>0</v>
      </c>
      <c r="M495" s="181">
        <f>'[1]расчет '!CS496</f>
        <v>0</v>
      </c>
      <c r="N495" s="227"/>
      <c r="O495" s="228"/>
      <c r="P495" s="228"/>
      <c r="Q495" s="228"/>
      <c r="R495" s="228"/>
      <c r="S495" s="228"/>
      <c r="T495" s="228"/>
      <c r="U495" s="228"/>
      <c r="V495" s="228"/>
    </row>
    <row r="496" spans="1:22" ht="13.5" thickBot="1">
      <c r="A496" s="174">
        <f>'[1]зона-МСК'!A497</f>
        <v>20000119487</v>
      </c>
      <c r="B496" s="174" t="str">
        <f>'[1]зона-МСК'!B497</f>
        <v>KS-16 Ящик для хранения ценностей</v>
      </c>
      <c r="C496" s="200">
        <f>'[1]расчет '!BG497</f>
        <v>2207.959666666667</v>
      </c>
      <c r="D496" s="201">
        <f>'[1]расчет '!BH497</f>
        <v>2207.959666666667</v>
      </c>
      <c r="E496" s="201">
        <f>'[1]расчет '!BJ497</f>
        <v>2336.9770502500005</v>
      </c>
      <c r="F496" s="213">
        <f>'[1]расчет '!BK497</f>
        <v>2469.975744166667</v>
      </c>
      <c r="G496" s="214">
        <f>'[1]расчет '!BL497</f>
        <v>2773.9727588333335</v>
      </c>
      <c r="H496" s="205">
        <f>'[1]расчет '!BM497</f>
        <v>3229.968280833334</v>
      </c>
      <c r="I496" s="215">
        <f>'[1]расчет '!CO497</f>
        <v>3799.962683333334</v>
      </c>
      <c r="J496" s="216"/>
      <c r="K496" s="217"/>
      <c r="L496" s="221">
        <f>'[1]расчет '!CR497</f>
        <v>0</v>
      </c>
      <c r="M496" s="181">
        <f>'[1]расчет '!CS497</f>
        <v>0</v>
      </c>
      <c r="N496" s="227"/>
      <c r="O496" s="228"/>
      <c r="P496" s="228"/>
      <c r="Q496" s="228"/>
      <c r="R496" s="228"/>
      <c r="S496" s="228"/>
      <c r="T496" s="228"/>
      <c r="U496" s="228"/>
      <c r="V496" s="228"/>
    </row>
    <row r="497" spans="1:22" ht="13.5" thickBot="1">
      <c r="A497" s="174">
        <f>'[1]зона-МСК'!A498</f>
        <v>20000118943</v>
      </c>
      <c r="B497" s="174" t="str">
        <f>'[1]зона-МСК'!B498</f>
        <v>KS-20 Ящик для хранения ценностей</v>
      </c>
      <c r="C497" s="200">
        <f>'[1]расчет '!BG498</f>
        <v>4316.221805555556</v>
      </c>
      <c r="D497" s="201">
        <f>'[1]расчет '!BH498</f>
        <v>4316.221805555556</v>
      </c>
      <c r="E497" s="201">
        <f>'[1]расчет '!BJ498</f>
        <v>4560.201928958333</v>
      </c>
      <c r="F497" s="213">
        <f>'[1]расчет '!BK498</f>
        <v>4819.725615972222</v>
      </c>
      <c r="G497" s="214">
        <f>'[1]расчет '!BL498</f>
        <v>5412.922614861111</v>
      </c>
      <c r="H497" s="205">
        <f>'[1]расчет '!BM498</f>
        <v>6302.7181131944435</v>
      </c>
      <c r="I497" s="215">
        <f>'[1]расчет '!CO498</f>
        <v>7414.962486111111</v>
      </c>
      <c r="J497" s="216"/>
      <c r="K497" s="217"/>
      <c r="L497" s="221">
        <f>'[1]расчет '!CR498</f>
        <v>0</v>
      </c>
      <c r="M497" s="181">
        <f>'[1]расчет '!CS498</f>
        <v>0</v>
      </c>
      <c r="N497" s="227"/>
      <c r="O497" s="228"/>
      <c r="P497" s="228"/>
      <c r="Q497" s="228"/>
      <c r="R497" s="228"/>
      <c r="S497" s="228"/>
      <c r="T497" s="228"/>
      <c r="U497" s="228"/>
      <c r="V497" s="228"/>
    </row>
    <row r="498" spans="1:22" ht="13.5" thickBot="1">
      <c r="A498" s="174">
        <f>'[1]зона-МСК'!A499</f>
        <v>20000118562</v>
      </c>
      <c r="B498" s="174" t="str">
        <f>'[1]зона-МСК'!B499</f>
        <v>LS-20 Ящик для хранения ценностей</v>
      </c>
      <c r="C498" s="200">
        <f>'[1]расчет '!BG499</f>
        <v>2830.4412037037036</v>
      </c>
      <c r="D498" s="201">
        <f>'[1]расчет '!BH499</f>
        <v>2830.441203703703</v>
      </c>
      <c r="E498" s="201">
        <f>'[1]расчет '!BJ499</f>
        <v>2990.954299305555</v>
      </c>
      <c r="F498" s="213">
        <f>'[1]расчет '!BK499</f>
        <v>3161.171210648148</v>
      </c>
      <c r="G498" s="214">
        <f>'[1]расчет '!BL499</f>
        <v>3550.2384365740736</v>
      </c>
      <c r="H498" s="205">
        <f>'[1]расчет '!BM499</f>
        <v>4133.839275462962</v>
      </c>
      <c r="I498" s="215">
        <f>'[1]расчет '!CO499</f>
        <v>4863.340324074074</v>
      </c>
      <c r="J498" s="216"/>
      <c r="K498" s="217"/>
      <c r="L498" s="221">
        <f>'[1]расчет '!CR499</f>
        <v>0</v>
      </c>
      <c r="M498" s="181">
        <f>'[1]расчет '!CS499</f>
        <v>0</v>
      </c>
      <c r="N498" s="227"/>
      <c r="O498" s="228"/>
      <c r="P498" s="228"/>
      <c r="Q498" s="228"/>
      <c r="R498" s="228"/>
      <c r="S498" s="228"/>
      <c r="T498" s="228"/>
      <c r="U498" s="228"/>
      <c r="V498" s="228"/>
    </row>
    <row r="499" spans="1:22" ht="13.5" thickBot="1">
      <c r="A499" s="174">
        <f>'[1]зона-МСК'!A500</f>
        <v>20000118944</v>
      </c>
      <c r="B499" s="174" t="str">
        <f>'[1]зона-МСК'!B500</f>
        <v>LS-22 Ящик для хранения ценностей</v>
      </c>
      <c r="C499" s="200">
        <f>'[1]расчет '!BG500</f>
        <v>3024.7795833333334</v>
      </c>
      <c r="D499" s="201">
        <f>'[1]расчет '!BH500</f>
        <v>3024.779583333334</v>
      </c>
      <c r="E499" s="201">
        <f>'[1]расчет '!BJ500</f>
        <v>3190.9622731250006</v>
      </c>
      <c r="F499" s="213">
        <f>'[1]расчет '!BK500</f>
        <v>3372.561752083334</v>
      </c>
      <c r="G499" s="214">
        <f>'[1]расчет '!BL500</f>
        <v>3787.6462754166673</v>
      </c>
      <c r="H499" s="205">
        <f>'[1]расчет '!BM500</f>
        <v>4410.273060416667</v>
      </c>
      <c r="I499" s="215">
        <f>'[1]расчет '!CO500</f>
        <v>5188.556541666668</v>
      </c>
      <c r="J499" s="216"/>
      <c r="K499" s="217"/>
      <c r="L499" s="221">
        <f>'[1]расчет '!CR500</f>
        <v>0</v>
      </c>
      <c r="M499" s="181">
        <f>'[1]расчет '!CS500</f>
        <v>0</v>
      </c>
      <c r="N499" s="227"/>
      <c r="O499" s="228"/>
      <c r="P499" s="228"/>
      <c r="Q499" s="228"/>
      <c r="R499" s="228"/>
      <c r="S499" s="228"/>
      <c r="T499" s="228"/>
      <c r="U499" s="228"/>
      <c r="V499" s="228"/>
    </row>
    <row r="500" spans="1:22" ht="13.5" thickBot="1">
      <c r="A500" s="174">
        <f>'[1]зона-МСК'!A501</f>
        <v>20000118945</v>
      </c>
      <c r="B500" s="174" t="str">
        <f>'[1]зона-МСК'!B501</f>
        <v>LS-25 Ящик для хранения ценностей</v>
      </c>
      <c r="C500" s="200">
        <f>'[1]расчет '!BG501</f>
        <v>3302.213854166667</v>
      </c>
      <c r="D500" s="201">
        <f>'[1]расчет '!BH501</f>
        <v>3302.213854166667</v>
      </c>
      <c r="E500" s="201">
        <f>'[1]расчет '!BJ501</f>
        <v>3488.1586079687504</v>
      </c>
      <c r="F500" s="213">
        <f>'[1]расчет '!BK501</f>
        <v>3686.671699479167</v>
      </c>
      <c r="G500" s="214">
        <f>'[1]расчет '!BL501</f>
        <v>4140.415908645833</v>
      </c>
      <c r="H500" s="205">
        <f>'[1]расчет '!BM501</f>
        <v>4821.032222395834</v>
      </c>
      <c r="I500" s="215">
        <f>'[1]расчет '!CO501</f>
        <v>5671.802614583334</v>
      </c>
      <c r="J500" s="216"/>
      <c r="K500" s="217"/>
      <c r="L500" s="221">
        <f>'[1]расчет '!CR501</f>
        <v>0</v>
      </c>
      <c r="M500" s="181">
        <f>'[1]расчет '!CS501</f>
        <v>0</v>
      </c>
      <c r="N500" s="227"/>
      <c r="O500" s="228"/>
      <c r="P500" s="228"/>
      <c r="Q500" s="228"/>
      <c r="R500" s="228"/>
      <c r="S500" s="228"/>
      <c r="T500" s="228"/>
      <c r="U500" s="228"/>
      <c r="V500" s="228"/>
    </row>
    <row r="501" spans="1:29" s="219" customFormat="1" ht="13.5" thickBot="1">
      <c r="A501" s="174">
        <f>'[1]зона-МСК'!A502</f>
        <v>20000119488</v>
      </c>
      <c r="B501" s="174" t="str">
        <f>'[1]зона-МСК'!B502</f>
        <v>LS-25D Ящик для хранения ценностей</v>
      </c>
      <c r="C501" s="200">
        <f>'[1]расчет '!BG502</f>
        <v>3500.6638541666666</v>
      </c>
      <c r="D501" s="201">
        <f>'[1]расчет '!BH502</f>
        <v>3500.663854166667</v>
      </c>
      <c r="E501" s="201">
        <f>'[1]расчет '!BJ502</f>
        <v>3695.63808296875</v>
      </c>
      <c r="F501" s="213">
        <f>'[1]расчет '!BK502</f>
        <v>3905.9589494791667</v>
      </c>
      <c r="G501" s="214">
        <f>'[1]расчет '!BL502</f>
        <v>4386.692358645833</v>
      </c>
      <c r="H501" s="205">
        <f>'[1]расчет '!BM502</f>
        <v>5107.792472395833</v>
      </c>
      <c r="I501" s="215">
        <f>'[1]расчет '!CO502</f>
        <v>6009.1676145833335</v>
      </c>
      <c r="J501" s="216"/>
      <c r="K501" s="217"/>
      <c r="L501" s="221">
        <f>'[1]расчет '!CR502</f>
        <v>0</v>
      </c>
      <c r="M501" s="181">
        <f>'[1]расчет '!CS502</f>
        <v>0</v>
      </c>
      <c r="N501" s="227"/>
      <c r="O501" s="228"/>
      <c r="P501" s="228"/>
      <c r="Q501" s="228"/>
      <c r="R501" s="228"/>
      <c r="S501" s="228"/>
      <c r="T501" s="228"/>
      <c r="U501" s="228"/>
      <c r="V501" s="228"/>
      <c r="W501" s="182"/>
      <c r="X501" s="182"/>
      <c r="Y501" s="182"/>
      <c r="Z501" s="182"/>
      <c r="AA501" s="182"/>
      <c r="AB501" s="182"/>
      <c r="AC501" s="182"/>
    </row>
    <row r="502" spans="1:29" s="219" customFormat="1" ht="13.5" thickBot="1">
      <c r="A502" s="174">
        <f>'[1]зона-МСК'!A503</f>
        <v>20000118946</v>
      </c>
      <c r="B502" s="174" t="str">
        <f>'[1]зона-МСК'!B503</f>
        <v>LS-30 Ящик для хранения ценностей</v>
      </c>
      <c r="C502" s="200">
        <f>'[1]расчет '!BG503</f>
        <v>4192.612006172839</v>
      </c>
      <c r="D502" s="201">
        <f>'[1]расчет '!BH503</f>
        <v>4192.612006172839</v>
      </c>
      <c r="E502" s="201">
        <f>'[1]расчет '!BJ503</f>
        <v>4436.255887175926</v>
      </c>
      <c r="F502" s="213">
        <f>'[1]расчет '!BK503</f>
        <v>4688.72573441358</v>
      </c>
      <c r="G502" s="214">
        <f>'[1]расчет '!BL503</f>
        <v>5265.79967095679</v>
      </c>
      <c r="H502" s="205">
        <f>'[1]расчет '!BM503</f>
        <v>6131.410575771604</v>
      </c>
      <c r="I502" s="215">
        <f>'[1]расчет '!CO503</f>
        <v>7213.424206790123</v>
      </c>
      <c r="J502" s="216"/>
      <c r="K502" s="217"/>
      <c r="L502" s="221">
        <f>'[1]расчет '!CR503</f>
        <v>0</v>
      </c>
      <c r="M502" s="181">
        <f>'[1]расчет '!CS503</f>
        <v>0</v>
      </c>
      <c r="N502" s="227"/>
      <c r="O502" s="228"/>
      <c r="P502" s="228"/>
      <c r="Q502" s="228"/>
      <c r="R502" s="228"/>
      <c r="S502" s="228"/>
      <c r="T502" s="228"/>
      <c r="U502" s="228"/>
      <c r="V502" s="228"/>
      <c r="W502" s="182"/>
      <c r="X502" s="182"/>
      <c r="Y502" s="182"/>
      <c r="Z502" s="182"/>
      <c r="AA502" s="182"/>
      <c r="AB502" s="182"/>
      <c r="AC502" s="182"/>
    </row>
    <row r="503" spans="1:29" s="210" customFormat="1" ht="13.5" thickBot="1">
      <c r="A503" s="199" t="str">
        <f>'[1]зона-МСК'!A504</f>
        <v>Бухгалтерские сейфы серии LTS (Е-электронный замок </v>
      </c>
      <c r="B503" s="199"/>
      <c r="C503" s="200" t="e">
        <f>'[1]расчет '!BG504</f>
        <v>#DIV/0!</v>
      </c>
      <c r="D503" s="201" t="e">
        <f>'[1]расчет '!BH504</f>
        <v>#DIV/0!</v>
      </c>
      <c r="E503" s="201">
        <f>'[1]расчет '!BJ504</f>
        <v>0</v>
      </c>
      <c r="F503" s="213">
        <f>'[1]расчет '!BK504</f>
        <v>0</v>
      </c>
      <c r="G503" s="214">
        <f>'[1]расчет '!BL504</f>
        <v>0</v>
      </c>
      <c r="H503" s="205">
        <f>'[1]расчет '!BM504</f>
        <v>0</v>
      </c>
      <c r="I503" s="215" t="e">
        <f>'[1]расчет '!CO504</f>
        <v>#REF!</v>
      </c>
      <c r="J503" s="216"/>
      <c r="K503" s="217"/>
      <c r="L503" s="221">
        <f>'[1]расчет '!CR504</f>
        <v>0</v>
      </c>
      <c r="M503" s="181">
        <f>'[1]расчет '!CS504</f>
        <v>0</v>
      </c>
      <c r="N503" s="227"/>
      <c r="O503" s="228"/>
      <c r="P503" s="228"/>
      <c r="Q503" s="228"/>
      <c r="R503" s="228"/>
      <c r="S503" s="228"/>
      <c r="T503" s="228"/>
      <c r="U503" s="228"/>
      <c r="V503" s="228"/>
      <c r="W503" s="219"/>
      <c r="X503" s="219"/>
      <c r="Y503" s="219"/>
      <c r="Z503" s="219"/>
      <c r="AA503" s="219"/>
      <c r="AB503" s="219"/>
      <c r="AC503" s="219"/>
    </row>
    <row r="504" spans="1:22" ht="13.5" thickBot="1">
      <c r="A504" s="174" t="str">
        <f>'[1]зона-МСК'!A505</f>
        <v>УП-00000508</v>
      </c>
      <c r="B504" s="174" t="str">
        <f>'[1]зона-МСК'!B505</f>
        <v>Сейф LTS-65 Ms </v>
      </c>
      <c r="C504" s="200">
        <f>'[1]расчет '!BG505</f>
        <v>3135.9666666666667</v>
      </c>
      <c r="D504" s="201">
        <f>'[1]расчет '!BH505</f>
        <v>3135.9666666666667</v>
      </c>
      <c r="E504" s="201">
        <f>'[1]расчет '!BJ505</f>
        <v>3193.2932</v>
      </c>
      <c r="F504" s="213">
        <f>'[1]расчет '!BK505</f>
        <v>3375.025333333334</v>
      </c>
      <c r="G504" s="214">
        <f>'[1]расчет '!BL505</f>
        <v>3790.413066666667</v>
      </c>
      <c r="H504" s="205">
        <f>'[1]расчет '!BM505</f>
        <v>4413.494666666667</v>
      </c>
      <c r="I504" s="215">
        <f>'[1]расчет '!CO505</f>
        <v>5192.346666666667</v>
      </c>
      <c r="J504" s="216"/>
      <c r="K504" s="217"/>
      <c r="L504" s="221">
        <f>'[1]расчет '!CR505</f>
        <v>0</v>
      </c>
      <c r="M504" s="181">
        <f>'[1]расчет '!CS505</f>
        <v>0</v>
      </c>
      <c r="N504" s="227"/>
      <c r="O504" s="228"/>
      <c r="P504" s="228"/>
      <c r="Q504" s="228"/>
      <c r="R504" s="228"/>
      <c r="S504" s="228"/>
      <c r="T504" s="228"/>
      <c r="U504" s="228"/>
      <c r="V504" s="228"/>
    </row>
    <row r="505" spans="1:22" ht="13.5" thickBot="1">
      <c r="A505" s="174" t="str">
        <f>'[1]зона-МСК'!A506</f>
        <v>УП-00002901</v>
      </c>
      <c r="B505" s="174" t="str">
        <f>'[1]зона-МСК'!B506</f>
        <v>Сейф LTS-65 MEs </v>
      </c>
      <c r="C505" s="200">
        <f>'[1]расчет '!BG506</f>
        <v>4614.534666666666</v>
      </c>
      <c r="D505" s="201">
        <f>'[1]расчет '!BH506</f>
        <v>4614.534666666666</v>
      </c>
      <c r="E505" s="201">
        <f>'[1]расчет '!BJ506</f>
        <v>4648.204111999999</v>
      </c>
      <c r="F505" s="213">
        <f>'[1]расчет '!BK506</f>
        <v>4912.736053333334</v>
      </c>
      <c r="G505" s="214">
        <f>'[1]расчет '!BL506</f>
        <v>5517.380490666666</v>
      </c>
      <c r="H505" s="205">
        <f>'[1]расчет '!BM506</f>
        <v>6424.347146666667</v>
      </c>
      <c r="I505" s="215">
        <f>'[1]расчет '!CO506</f>
        <v>7558.055466666667</v>
      </c>
      <c r="J505" s="216"/>
      <c r="K505" s="217"/>
      <c r="L505" s="221">
        <f>'[1]расчет '!CR506</f>
        <v>0</v>
      </c>
      <c r="M505" s="181">
        <f>'[1]расчет '!CS506</f>
        <v>0</v>
      </c>
      <c r="N505" s="227"/>
      <c r="O505" s="228"/>
      <c r="P505" s="228"/>
      <c r="Q505" s="228"/>
      <c r="R505" s="228"/>
      <c r="S505" s="228"/>
      <c r="T505" s="228"/>
      <c r="U505" s="228"/>
      <c r="V505" s="228"/>
    </row>
    <row r="506" spans="1:22" ht="13.5" thickBot="1">
      <c r="A506" s="174" t="str">
        <f>'[1]зона-МСК'!A507</f>
        <v>УП-00002902</v>
      </c>
      <c r="B506" s="174" t="str">
        <f>'[1]зона-МСК'!B507</f>
        <v>Сейф LTS-87 Ms </v>
      </c>
      <c r="C506" s="200">
        <f>'[1]расчет '!BG507</f>
        <v>312.6111111111111</v>
      </c>
      <c r="D506" s="201">
        <f>'[1]расчет '!BH507</f>
        <v>312.6111111111111</v>
      </c>
      <c r="E506" s="201">
        <f>'[1]расчет '!BJ507</f>
        <v>0</v>
      </c>
      <c r="F506" s="213">
        <f>'[1]расчет '!BK507</f>
        <v>0</v>
      </c>
      <c r="G506" s="214">
        <f>'[1]расчет '!BL507</f>
        <v>0</v>
      </c>
      <c r="H506" s="205">
        <f>'[1]расчет '!BM507</f>
        <v>0</v>
      </c>
      <c r="I506" s="215" t="e">
        <f>'[1]расчет '!CO507</f>
        <v>#REF!</v>
      </c>
      <c r="J506" s="216"/>
      <c r="K506" s="217"/>
      <c r="L506" s="221">
        <f>'[1]расчет '!CR507</f>
        <v>0</v>
      </c>
      <c r="M506" s="181">
        <f>'[1]расчет '!CS507</f>
        <v>0</v>
      </c>
      <c r="N506" s="227"/>
      <c r="O506" s="228"/>
      <c r="P506" s="228"/>
      <c r="Q506" s="228"/>
      <c r="R506" s="228"/>
      <c r="S506" s="228"/>
      <c r="T506" s="228"/>
      <c r="U506" s="228"/>
      <c r="V506" s="228"/>
    </row>
    <row r="507" spans="1:22" ht="13.5" thickBot="1">
      <c r="A507" s="174" t="str">
        <f>'[1]зона-МСК'!A508</f>
        <v>УП-00002904</v>
      </c>
      <c r="B507" s="174" t="str">
        <f>'[1]зона-МСК'!B508</f>
        <v>Сейф LTS-87 MEs </v>
      </c>
      <c r="C507" s="200">
        <f>'[1]расчет '!BG508</f>
        <v>312.6111111111111</v>
      </c>
      <c r="D507" s="201">
        <f>'[1]расчет '!BH508</f>
        <v>312.6111111111111</v>
      </c>
      <c r="E507" s="201">
        <f>'[1]расчет '!BJ508</f>
        <v>0</v>
      </c>
      <c r="F507" s="213">
        <f>'[1]расчет '!BK508</f>
        <v>0</v>
      </c>
      <c r="G507" s="214">
        <f>'[1]расчет '!BL508</f>
        <v>0</v>
      </c>
      <c r="H507" s="205">
        <f>'[1]расчет '!BM508</f>
        <v>0</v>
      </c>
      <c r="I507" s="215" t="e">
        <f>'[1]расчет '!CO508</f>
        <v>#REF!</v>
      </c>
      <c r="J507" s="216"/>
      <c r="K507" s="217"/>
      <c r="L507" s="221">
        <f>'[1]расчет '!CR508</f>
        <v>0</v>
      </c>
      <c r="M507" s="181">
        <f>'[1]расчет '!CS508</f>
        <v>0</v>
      </c>
      <c r="N507" s="227"/>
      <c r="O507" s="228"/>
      <c r="P507" s="228"/>
      <c r="Q507" s="228"/>
      <c r="R507" s="228"/>
      <c r="S507" s="228"/>
      <c r="T507" s="228"/>
      <c r="U507" s="228"/>
      <c r="V507" s="228"/>
    </row>
    <row r="508" spans="1:22" ht="13.5" thickBot="1">
      <c r="A508" s="174" t="e">
        <f>'[1]зона-МСК'!A509</f>
        <v>#REF!</v>
      </c>
      <c r="B508" s="174" t="str">
        <f>'[1]зона-МСК'!B509</f>
        <v>Сейф LTS-125 Ms </v>
      </c>
      <c r="C508" s="200">
        <f>'[1]расчет '!BG509</f>
        <v>312.6111111111111</v>
      </c>
      <c r="D508" s="201">
        <f>'[1]расчет '!BH509</f>
        <v>312.6111111111111</v>
      </c>
      <c r="E508" s="201">
        <f>'[1]расчет '!BJ509</f>
        <v>0</v>
      </c>
      <c r="F508" s="213">
        <f>'[1]расчет '!BK509</f>
        <v>0</v>
      </c>
      <c r="G508" s="214">
        <f>'[1]расчет '!BL509</f>
        <v>0</v>
      </c>
      <c r="H508" s="205">
        <f>'[1]расчет '!BM509</f>
        <v>0</v>
      </c>
      <c r="I508" s="215" t="e">
        <f>'[1]расчет '!CO509</f>
        <v>#REF!</v>
      </c>
      <c r="J508" s="216"/>
      <c r="K508" s="217"/>
      <c r="L508" s="221">
        <f>'[1]расчет '!CR509</f>
        <v>0</v>
      </c>
      <c r="M508" s="181">
        <f>'[1]расчет '!CS509</f>
        <v>0</v>
      </c>
      <c r="N508" s="227"/>
      <c r="O508" s="228"/>
      <c r="P508" s="228"/>
      <c r="Q508" s="228"/>
      <c r="R508" s="228"/>
      <c r="S508" s="228"/>
      <c r="T508" s="228"/>
      <c r="U508" s="228"/>
      <c r="V508" s="228"/>
    </row>
    <row r="509" spans="1:22" ht="13.5" thickBot="1">
      <c r="A509" s="174" t="e">
        <f>'[1]зона-МСК'!A510</f>
        <v>#REF!</v>
      </c>
      <c r="B509" s="174" t="str">
        <f>'[1]зона-МСК'!B510</f>
        <v>Сейф LTS-125  MEs </v>
      </c>
      <c r="C509" s="200">
        <f>'[1]расчет '!BG510</f>
        <v>312.6111111111111</v>
      </c>
      <c r="D509" s="201">
        <f>'[1]расчет '!BH510</f>
        <v>312.6111111111111</v>
      </c>
      <c r="E509" s="201">
        <f>'[1]расчет '!BJ510</f>
        <v>0</v>
      </c>
      <c r="F509" s="213">
        <f>'[1]расчет '!BK510</f>
        <v>0</v>
      </c>
      <c r="G509" s="214">
        <f>'[1]расчет '!BL510</f>
        <v>0</v>
      </c>
      <c r="H509" s="205">
        <f>'[1]расчет '!BM510</f>
        <v>0</v>
      </c>
      <c r="I509" s="215" t="e">
        <f>'[1]расчет '!CO510</f>
        <v>#REF!</v>
      </c>
      <c r="J509" s="216"/>
      <c r="K509" s="217"/>
      <c r="L509" s="221">
        <f>'[1]расчет '!CR510</f>
        <v>0</v>
      </c>
      <c r="M509" s="181">
        <f>'[1]расчет '!CS510</f>
        <v>0</v>
      </c>
      <c r="N509" s="227"/>
      <c r="O509" s="228"/>
      <c r="P509" s="228"/>
      <c r="Q509" s="228"/>
      <c r="R509" s="228"/>
      <c r="S509" s="228"/>
      <c r="T509" s="228"/>
      <c r="U509" s="228"/>
      <c r="V509" s="228"/>
    </row>
    <row r="510" spans="1:22" ht="13.5" thickBot="1">
      <c r="A510" s="174" t="e">
        <f>'[1]зона-МСК'!A511</f>
        <v>#REF!</v>
      </c>
      <c r="B510" s="174" t="str">
        <f>'[1]зона-МСК'!B511</f>
        <v>Сейф LTS-127 Ms/M двухсекционный </v>
      </c>
      <c r="C510" s="200">
        <f>'[1]расчет '!BG511</f>
        <v>312.6111111111111</v>
      </c>
      <c r="D510" s="201">
        <f>'[1]расчет '!BH511</f>
        <v>312.6111111111111</v>
      </c>
      <c r="E510" s="201">
        <f>'[1]расчет '!BJ511</f>
        <v>0</v>
      </c>
      <c r="F510" s="213">
        <f>'[1]расчет '!BK511</f>
        <v>0</v>
      </c>
      <c r="G510" s="214">
        <f>'[1]расчет '!BL511</f>
        <v>0</v>
      </c>
      <c r="H510" s="205">
        <f>'[1]расчет '!BM511</f>
        <v>0</v>
      </c>
      <c r="I510" s="215" t="e">
        <f>'[1]расчет '!CO511</f>
        <v>#REF!</v>
      </c>
      <c r="J510" s="216"/>
      <c r="K510" s="217"/>
      <c r="L510" s="221">
        <f>'[1]расчет '!CR511</f>
        <v>0</v>
      </c>
      <c r="M510" s="181">
        <f>'[1]расчет '!CS511</f>
        <v>0</v>
      </c>
      <c r="N510" s="227"/>
      <c r="O510" s="228"/>
      <c r="P510" s="228"/>
      <c r="Q510" s="228"/>
      <c r="R510" s="228"/>
      <c r="S510" s="228"/>
      <c r="T510" s="228"/>
      <c r="U510" s="228"/>
      <c r="V510" s="228"/>
    </row>
    <row r="511" spans="1:22" ht="13.5" thickBot="1">
      <c r="A511" s="174" t="e">
        <f>'[1]зона-МСК'!A512</f>
        <v>#REF!</v>
      </c>
      <c r="B511" s="174" t="str">
        <f>'[1]зона-МСК'!B512</f>
        <v>Сейф LTS-127 MЕs/M двухсекционный </v>
      </c>
      <c r="C511" s="200">
        <f>'[1]расчет '!BG512</f>
        <v>312.6111111111111</v>
      </c>
      <c r="D511" s="201">
        <f>'[1]расчет '!BH512</f>
        <v>312.6111111111111</v>
      </c>
      <c r="E511" s="201">
        <f>'[1]расчет '!BJ512</f>
        <v>0</v>
      </c>
      <c r="F511" s="213">
        <f>'[1]расчет '!BK512</f>
        <v>0</v>
      </c>
      <c r="G511" s="214">
        <f>'[1]расчет '!BL512</f>
        <v>0</v>
      </c>
      <c r="H511" s="205">
        <f>'[1]расчет '!BM512</f>
        <v>0</v>
      </c>
      <c r="I511" s="215" t="e">
        <f>'[1]расчет '!CO512</f>
        <v>#REF!</v>
      </c>
      <c r="J511" s="216"/>
      <c r="K511" s="217"/>
      <c r="L511" s="221">
        <f>'[1]расчет '!CR512</f>
        <v>0</v>
      </c>
      <c r="M511" s="181">
        <f>'[1]расчет '!CS512</f>
        <v>0</v>
      </c>
      <c r="N511" s="227"/>
      <c r="O511" s="228"/>
      <c r="P511" s="228"/>
      <c r="Q511" s="228"/>
      <c r="R511" s="228"/>
      <c r="S511" s="228"/>
      <c r="T511" s="228"/>
      <c r="U511" s="228"/>
      <c r="V511" s="228"/>
    </row>
    <row r="512" spans="1:22" ht="13.5" thickBot="1">
      <c r="A512" s="174" t="str">
        <f>'[1]зона-МСК'!A513</f>
        <v>УП-00002905</v>
      </c>
      <c r="B512" s="174" t="str">
        <f>'[1]зона-МСК'!B513</f>
        <v>Сейф LTS-150 Ms </v>
      </c>
      <c r="C512" s="200">
        <f>'[1]расчет '!BG513</f>
        <v>390.7638888888888</v>
      </c>
      <c r="D512" s="201">
        <f>'[1]расчет '!BH513</f>
        <v>390.76388888888886</v>
      </c>
      <c r="E512" s="201">
        <f>'[1]расчет '!BJ513</f>
        <v>608.4741666666666</v>
      </c>
      <c r="F512" s="213">
        <f>'[1]расчет '!BK513</f>
        <v>643.1027777777779</v>
      </c>
      <c r="G512" s="214">
        <f>'[1]расчет '!BL513</f>
        <v>722.2538888888889</v>
      </c>
      <c r="H512" s="205">
        <f>'[1]расчет '!BM513</f>
        <v>840.9805555555556</v>
      </c>
      <c r="I512" s="215">
        <f>'[1]расчет '!CO513</f>
        <v>989.3888888888889</v>
      </c>
      <c r="J512" s="216"/>
      <c r="K512" s="217"/>
      <c r="L512" s="221">
        <f>'[1]расчет '!CR513</f>
        <v>0</v>
      </c>
      <c r="M512" s="181">
        <f>'[1]расчет '!CS513</f>
        <v>0</v>
      </c>
      <c r="N512" s="227"/>
      <c r="O512" s="228"/>
      <c r="P512" s="228"/>
      <c r="Q512" s="228"/>
      <c r="R512" s="228"/>
      <c r="S512" s="228"/>
      <c r="T512" s="228"/>
      <c r="U512" s="228"/>
      <c r="V512" s="228"/>
    </row>
    <row r="513" spans="1:22" ht="13.5" thickBot="1">
      <c r="A513" s="174" t="str">
        <f>'[1]зона-МСК'!A514</f>
        <v>УП-00002906</v>
      </c>
      <c r="B513" s="174" t="str">
        <f>'[1]зона-МСК'!B514</f>
        <v>Сейф LTS-150  MEs </v>
      </c>
      <c r="C513" s="200">
        <f>'[1]расчет '!BG514</f>
        <v>390.7638888888888</v>
      </c>
      <c r="D513" s="201">
        <f>'[1]расчет '!BH514</f>
        <v>390.76388888888886</v>
      </c>
      <c r="E513" s="201">
        <f>'[1]расчет '!BJ514</f>
        <v>0</v>
      </c>
      <c r="F513" s="213">
        <f>'[1]расчет '!BK514</f>
        <v>0</v>
      </c>
      <c r="G513" s="214">
        <f>'[1]расчет '!BL514</f>
        <v>0</v>
      </c>
      <c r="H513" s="205">
        <f>'[1]расчет '!BM514</f>
        <v>0</v>
      </c>
      <c r="I513" s="215" t="e">
        <f>'[1]расчет '!CO514</f>
        <v>#REF!</v>
      </c>
      <c r="J513" s="216"/>
      <c r="K513" s="217"/>
      <c r="L513" s="221">
        <f>'[1]расчет '!CR514</f>
        <v>0</v>
      </c>
      <c r="M513" s="181">
        <f>'[1]расчет '!CS514</f>
        <v>0</v>
      </c>
      <c r="N513" s="227"/>
      <c r="O513" s="228"/>
      <c r="P513" s="228"/>
      <c r="Q513" s="228"/>
      <c r="R513" s="228"/>
      <c r="S513" s="228"/>
      <c r="T513" s="228"/>
      <c r="U513" s="228"/>
      <c r="V513" s="228"/>
    </row>
    <row r="514" spans="1:22" ht="13.5" thickBot="1">
      <c r="A514" s="174" t="e">
        <f>'[1]зона-МСК'!A515</f>
        <v>#REF!</v>
      </c>
      <c r="B514" s="174" t="str">
        <f>'[1]зона-МСК'!B515</f>
        <v>Сейф LTS-180 Ms </v>
      </c>
      <c r="C514" s="200">
        <f>'[1]расчет '!BG515</f>
        <v>781.5277777777776</v>
      </c>
      <c r="D514" s="201">
        <f>'[1]расчет '!BH515</f>
        <v>781.5277777777777</v>
      </c>
      <c r="E514" s="201">
        <f>'[1]расчет '!BJ515</f>
        <v>0</v>
      </c>
      <c r="F514" s="213">
        <f>'[1]расчет '!BK515</f>
        <v>0</v>
      </c>
      <c r="G514" s="214">
        <f>'[1]расчет '!BL515</f>
        <v>0</v>
      </c>
      <c r="H514" s="205">
        <f>'[1]расчет '!BM515</f>
        <v>0</v>
      </c>
      <c r="I514" s="215">
        <f>'[1]расчет '!CO515</f>
        <v>0</v>
      </c>
      <c r="J514" s="216"/>
      <c r="K514" s="217"/>
      <c r="L514" s="221">
        <f>'[1]расчет '!CR515</f>
        <v>0</v>
      </c>
      <c r="M514" s="181">
        <f>'[1]расчет '!CS515</f>
        <v>0</v>
      </c>
      <c r="N514" s="227"/>
      <c r="O514" s="228"/>
      <c r="P514" s="228"/>
      <c r="Q514" s="228"/>
      <c r="R514" s="228"/>
      <c r="S514" s="228"/>
      <c r="T514" s="228"/>
      <c r="U514" s="228"/>
      <c r="V514" s="228"/>
    </row>
    <row r="515" spans="1:22" ht="13.5" thickBot="1">
      <c r="A515" s="174" t="str">
        <f>'[1]зона-МСК'!A516</f>
        <v>УП-00002907</v>
      </c>
      <c r="B515" s="174" t="str">
        <f>'[1]зона-МСК'!B516</f>
        <v>Сейф LTS-185  Ms /2 двухстворчатый </v>
      </c>
      <c r="C515" s="200">
        <f>'[1]расчет '!BG516</f>
        <v>781.5277777777776</v>
      </c>
      <c r="D515" s="201">
        <f>'[1]расчет '!BH516</f>
        <v>781.5277777777777</v>
      </c>
      <c r="E515" s="201">
        <f>'[1]расчет '!BJ516</f>
        <v>0</v>
      </c>
      <c r="F515" s="213">
        <f>'[1]расчет '!BK516</f>
        <v>0</v>
      </c>
      <c r="G515" s="214">
        <f>'[1]расчет '!BL516</f>
        <v>0</v>
      </c>
      <c r="H515" s="205">
        <f>'[1]расчет '!BM516</f>
        <v>0</v>
      </c>
      <c r="I515" s="215">
        <f>'[1]расчет '!CO516</f>
        <v>0</v>
      </c>
      <c r="J515" s="216"/>
      <c r="K515" s="217"/>
      <c r="L515" s="221">
        <f>'[1]расчет '!CR516</f>
        <v>0</v>
      </c>
      <c r="M515" s="181">
        <f>'[1]расчет '!CS516</f>
        <v>0</v>
      </c>
      <c r="N515" s="227"/>
      <c r="O515" s="228"/>
      <c r="P515" s="228"/>
      <c r="Q515" s="228"/>
      <c r="R515" s="228"/>
      <c r="S515" s="228"/>
      <c r="T515" s="228"/>
      <c r="U515" s="228"/>
      <c r="V515" s="228"/>
    </row>
    <row r="516" spans="1:22" ht="13.5" thickBot="1">
      <c r="A516" s="174" t="e">
        <f>'[1]зона-МСК'!A517</f>
        <v>#REF!</v>
      </c>
      <c r="B516" s="174" t="str">
        <f>'[1]зона-МСК'!B517</f>
        <v>Сейф LTS-70 M /2 двухстворчатый </v>
      </c>
      <c r="C516" s="200">
        <f>'[1]расчет '!BG517</f>
        <v>390.7638888888888</v>
      </c>
      <c r="D516" s="201">
        <f>'[1]расчет '!BH517</f>
        <v>390.76388888888886</v>
      </c>
      <c r="E516" s="201">
        <f>'[1]расчет '!BJ517</f>
        <v>0</v>
      </c>
      <c r="F516" s="213">
        <f>'[1]расчет '!BK517</f>
        <v>0</v>
      </c>
      <c r="G516" s="214">
        <f>'[1]расчет '!BL517</f>
        <v>0</v>
      </c>
      <c r="H516" s="205">
        <f>'[1]расчет '!BM517</f>
        <v>0</v>
      </c>
      <c r="I516" s="215">
        <f>'[1]расчет '!CO517</f>
        <v>0</v>
      </c>
      <c r="J516" s="216"/>
      <c r="K516" s="217"/>
      <c r="L516" s="221">
        <f>'[1]расчет '!CR517</f>
        <v>0</v>
      </c>
      <c r="M516" s="181">
        <f>'[1]расчет '!CS517</f>
        <v>0</v>
      </c>
      <c r="N516" s="227"/>
      <c r="O516" s="228"/>
      <c r="P516" s="228"/>
      <c r="Q516" s="228"/>
      <c r="R516" s="228"/>
      <c r="S516" s="228"/>
      <c r="T516" s="228"/>
      <c r="U516" s="228"/>
      <c r="V516" s="228"/>
    </row>
    <row r="517" spans="1:29" s="210" customFormat="1" ht="13.5" thickBot="1">
      <c r="A517" s="199" t="str">
        <f>'[1]зона-МСК'!A518</f>
        <v>Оружейные шкафы Оникс</v>
      </c>
      <c r="B517" s="199"/>
      <c r="C517" s="200" t="e">
        <f>'[1]расчет '!BG518</f>
        <v>#DIV/0!</v>
      </c>
      <c r="D517" s="201" t="e">
        <f>'[1]расчет '!BH518</f>
        <v>#DIV/0!</v>
      </c>
      <c r="E517" s="201">
        <f>'[1]расчет '!BJ518</f>
        <v>0</v>
      </c>
      <c r="F517" s="213">
        <f>'[1]расчет '!BK518</f>
        <v>0</v>
      </c>
      <c r="G517" s="214">
        <f>'[1]расчет '!BL518</f>
        <v>0</v>
      </c>
      <c r="H517" s="205">
        <f>'[1]расчет '!BM518</f>
        <v>0</v>
      </c>
      <c r="I517" s="215" t="e">
        <f>'[1]расчет '!CO518</f>
        <v>#REF!</v>
      </c>
      <c r="J517" s="216"/>
      <c r="K517" s="217"/>
      <c r="L517" s="221" t="e">
        <f>'[1]расчет '!CR518</f>
        <v>#REF!</v>
      </c>
      <c r="M517" s="181" t="e">
        <f>'[1]расчет '!CS518</f>
        <v>#REF!</v>
      </c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</row>
    <row r="518" spans="1:22" ht="13.5" thickBot="1">
      <c r="A518" s="174" t="str">
        <f>'[1]зона-МСК'!A519</f>
        <v>УП-00004677</v>
      </c>
      <c r="B518" s="174" t="str">
        <f>'[1]зона-МСК'!B519</f>
        <v>Mini</v>
      </c>
      <c r="C518" s="200">
        <f>'[1]расчет '!BG519</f>
        <v>2854.8731666666667</v>
      </c>
      <c r="D518" s="201">
        <f>'[1]расчет '!BH519</f>
        <v>2854.8731666666663</v>
      </c>
      <c r="E518" s="201">
        <f>'[1]расчет '!BJ519</f>
        <v>2930.3161449874997</v>
      </c>
      <c r="F518" s="213">
        <f>'[1]расчет '!BK519</f>
        <v>3097.0821044583327</v>
      </c>
      <c r="G518" s="214">
        <f>'[1]расчет '!BL519</f>
        <v>3478.261440391666</v>
      </c>
      <c r="H518" s="205">
        <f>'[1]расчет '!BM519</f>
        <v>4050.030444291666</v>
      </c>
      <c r="I518" s="215">
        <f>'[1]расчет '!CO519</f>
        <v>4764.741699166666</v>
      </c>
      <c r="J518" s="216"/>
      <c r="K518" s="217"/>
      <c r="L518" s="221" t="e">
        <f>'[1]расчет '!CR519</f>
        <v>#REF!</v>
      </c>
      <c r="M518" s="181" t="e">
        <f>'[1]расчет '!CS519</f>
        <v>#REF!</v>
      </c>
      <c r="N518" s="227"/>
      <c r="O518" s="228"/>
      <c r="P518" s="228"/>
      <c r="Q518" s="228"/>
      <c r="R518" s="228"/>
      <c r="S518" s="228"/>
      <c r="T518" s="228"/>
      <c r="U518" s="228"/>
      <c r="V518" s="228"/>
    </row>
    <row r="519" spans="1:22" ht="13.5" thickBot="1">
      <c r="A519" s="174" t="str">
        <f>'[1]зона-МСК'!A520</f>
        <v>УП-00004678</v>
      </c>
      <c r="B519" s="174" t="str">
        <f>'[1]зона-МСК'!B520</f>
        <v>Mini 130</v>
      </c>
      <c r="C519" s="200">
        <f>'[1]расчет '!BG520</f>
        <v>3364.112190476191</v>
      </c>
      <c r="D519" s="201">
        <f>'[1]расчет '!BH520</f>
        <v>3364.112190476191</v>
      </c>
      <c r="E519" s="201">
        <f>'[1]расчет '!BJ520</f>
        <v>3450.5811671285715</v>
      </c>
      <c r="F519" s="213">
        <f>'[1]расчет '!BK520</f>
        <v>3646.955705095238</v>
      </c>
      <c r="G519" s="214">
        <f>'[1]расчет '!BL520</f>
        <v>4095.8117918761905</v>
      </c>
      <c r="H519" s="205">
        <f>'[1]расчет '!BM520</f>
        <v>4769.095922047619</v>
      </c>
      <c r="I519" s="215">
        <f>'[1]расчет '!CO520</f>
        <v>5610.701084761905</v>
      </c>
      <c r="J519" s="216"/>
      <c r="K519" s="217"/>
      <c r="L519" s="221" t="e">
        <f>'[1]расчет '!CR520</f>
        <v>#REF!</v>
      </c>
      <c r="M519" s="181" t="e">
        <f>'[1]расчет '!CS520</f>
        <v>#REF!</v>
      </c>
      <c r="N519" s="227"/>
      <c r="O519" s="228"/>
      <c r="P519" s="228"/>
      <c r="Q519" s="228"/>
      <c r="R519" s="228"/>
      <c r="S519" s="228"/>
      <c r="T519" s="228"/>
      <c r="U519" s="228"/>
      <c r="V519" s="228"/>
    </row>
    <row r="520" spans="1:22" ht="13.5" thickBot="1">
      <c r="A520" s="174" t="str">
        <f>'[1]зона-МСК'!A521</f>
        <v>УП-00004675</v>
      </c>
      <c r="B520" s="174" t="str">
        <f>'[1]зона-МСК'!B521</f>
        <v>Сотник</v>
      </c>
      <c r="C520" s="200">
        <f>'[1]расчет '!BG521</f>
        <v>2514.522583333333</v>
      </c>
      <c r="D520" s="201">
        <f>'[1]расчет '!BH521</f>
        <v>2514.522583333333</v>
      </c>
      <c r="E520" s="201">
        <f>'[1]расчет '!BJ521</f>
        <v>2586.255990656249</v>
      </c>
      <c r="F520" s="213">
        <f>'[1]расчет '!BK521</f>
        <v>2733.4412909374996</v>
      </c>
      <c r="G520" s="214">
        <f>'[1]расчет '!BL521</f>
        <v>3069.8648344374997</v>
      </c>
      <c r="H520" s="205">
        <f>'[1]расчет '!BM521</f>
        <v>3574.5001496874993</v>
      </c>
      <c r="I520" s="215">
        <f>'[1]расчет '!CO521</f>
        <v>4205.294293749999</v>
      </c>
      <c r="J520" s="216"/>
      <c r="K520" s="217"/>
      <c r="L520" s="221" t="e">
        <f>'[1]расчет '!CR521</f>
        <v>#REF!</v>
      </c>
      <c r="M520" s="181" t="e">
        <f>'[1]расчет '!CS521</f>
        <v>#REF!</v>
      </c>
      <c r="N520" s="227"/>
      <c r="O520" s="228"/>
      <c r="P520" s="228"/>
      <c r="Q520" s="228"/>
      <c r="R520" s="228"/>
      <c r="S520" s="228"/>
      <c r="T520" s="228"/>
      <c r="U520" s="228"/>
      <c r="V520" s="228"/>
    </row>
    <row r="521" spans="1:22" ht="13.5" thickBot="1">
      <c r="A521" s="174" t="str">
        <f>'[1]зона-МСК'!A522</f>
        <v>УП-00004680</v>
      </c>
      <c r="B521" s="174" t="str">
        <f>'[1]зона-МСК'!B522</f>
        <v>Эфес</v>
      </c>
      <c r="C521" s="200">
        <f>'[1]расчет '!BG522</f>
        <v>2881.0720952380952</v>
      </c>
      <c r="D521" s="201">
        <f>'[1]расчет '!BH522</f>
        <v>2881.0720952380957</v>
      </c>
      <c r="E521" s="201">
        <f>'[1]расчет '!BJ522</f>
        <v>2963.161279178571</v>
      </c>
      <c r="F521" s="213">
        <f>'[1]расчет '!BK522</f>
        <v>3131.7964739285712</v>
      </c>
      <c r="G521" s="214">
        <f>'[1]расчет '!BL522</f>
        <v>3517.248347642857</v>
      </c>
      <c r="H521" s="205">
        <f>'[1]расчет '!BM522</f>
        <v>4095.4261582142854</v>
      </c>
      <c r="I521" s="215">
        <f>'[1]расчет '!CO522</f>
        <v>4818.148421428571</v>
      </c>
      <c r="J521" s="216"/>
      <c r="K521" s="217"/>
      <c r="L521" s="221" t="e">
        <f>'[1]расчет '!CR522</f>
        <v>#REF!</v>
      </c>
      <c r="M521" s="181" t="e">
        <f>'[1]расчет '!CS522</f>
        <v>#REF!</v>
      </c>
      <c r="N521" s="227"/>
      <c r="O521" s="228"/>
      <c r="P521" s="228"/>
      <c r="Q521" s="228"/>
      <c r="R521" s="228"/>
      <c r="S521" s="228"/>
      <c r="T521" s="228"/>
      <c r="U521" s="228"/>
      <c r="V521" s="228"/>
    </row>
    <row r="522" spans="1:22" ht="13.5" thickBot="1">
      <c r="A522" s="174" t="str">
        <f>'[1]зона-МСК'!A523</f>
        <v>УП-00004676</v>
      </c>
      <c r="B522" s="174" t="str">
        <f>'[1]зона-МСК'!B523</f>
        <v>Калибр</v>
      </c>
      <c r="C522" s="200">
        <f>'[1]расчет '!BG523</f>
        <v>3213.0491666666667</v>
      </c>
      <c r="D522" s="201">
        <f>'[1]расчет '!BH523</f>
        <v>3213.0491666666667</v>
      </c>
      <c r="E522" s="201">
        <f>'[1]расчет '!BJ523</f>
        <v>3289.3696761875</v>
      </c>
      <c r="F522" s="213">
        <f>'[1]расчет '!BK523</f>
        <v>3476.5695764583334</v>
      </c>
      <c r="G522" s="214">
        <f>'[1]расчет '!BL523</f>
        <v>3904.4550627916665</v>
      </c>
      <c r="H522" s="205">
        <f>'[1]расчет '!BM523</f>
        <v>4546.283292291667</v>
      </c>
      <c r="I522" s="215">
        <f>'[1]расчет '!CO523</f>
        <v>5348.5685791666665</v>
      </c>
      <c r="J522" s="216"/>
      <c r="K522" s="217"/>
      <c r="L522" s="221" t="e">
        <f>'[1]расчет '!CR523</f>
        <v>#REF!</v>
      </c>
      <c r="M522" s="181" t="e">
        <f>'[1]расчет '!CS523</f>
        <v>#REF!</v>
      </c>
      <c r="N522" s="227"/>
      <c r="O522" s="228"/>
      <c r="P522" s="228"/>
      <c r="Q522" s="228"/>
      <c r="R522" s="228"/>
      <c r="S522" s="228"/>
      <c r="T522" s="228"/>
      <c r="U522" s="228"/>
      <c r="V522" s="228"/>
    </row>
    <row r="523" spans="1:22" ht="13.5" thickBot="1">
      <c r="A523" s="174" t="str">
        <f>'[1]зона-МСК'!A524</f>
        <v>УП-00004679</v>
      </c>
      <c r="B523" s="174" t="str">
        <f>'[1]зона-МСК'!B524</f>
        <v>Дуплет</v>
      </c>
      <c r="C523" s="200">
        <f>'[1]расчет '!BG524</f>
        <v>3856.6041904761905</v>
      </c>
      <c r="D523" s="201">
        <f>'[1]расчет '!BH524</f>
        <v>3856.6041904761905</v>
      </c>
      <c r="E523" s="201">
        <f>'[1]расчет '!BJ524</f>
        <v>3944.2797725285714</v>
      </c>
      <c r="F523" s="213">
        <f>'[1]расчет '!BK524</f>
        <v>4168.750979095238</v>
      </c>
      <c r="G523" s="214">
        <f>'[1]расчет '!BL524</f>
        <v>4681.828022676191</v>
      </c>
      <c r="H523" s="205">
        <f>'[1]расчет '!BM524</f>
        <v>5451.4435880476185</v>
      </c>
      <c r="I523" s="215">
        <f>'[1]расчет '!CO524</f>
        <v>6413.463044761905</v>
      </c>
      <c r="J523" s="216"/>
      <c r="K523" s="217"/>
      <c r="L523" s="221" t="e">
        <f>'[1]расчет '!CR524</f>
        <v>#REF!</v>
      </c>
      <c r="M523" s="181" t="e">
        <f>'[1]расчет '!CS524</f>
        <v>#REF!</v>
      </c>
      <c r="N523" s="227"/>
      <c r="O523" s="228"/>
      <c r="P523" s="228"/>
      <c r="Q523" s="228"/>
      <c r="R523" s="228"/>
      <c r="S523" s="228"/>
      <c r="T523" s="228"/>
      <c r="U523" s="228"/>
      <c r="V523" s="228"/>
    </row>
    <row r="524" spans="1:22" ht="13.5" thickBot="1">
      <c r="A524" s="174" t="str">
        <f>'[1]зона-МСК'!A525</f>
        <v>УП-00004681</v>
      </c>
      <c r="B524" s="174" t="str">
        <f>'[1]зона-МСК'!B525</f>
        <v>Канонир</v>
      </c>
      <c r="C524" s="200">
        <f>'[1]расчет '!BG525</f>
        <v>4983.548190476191</v>
      </c>
      <c r="D524" s="201">
        <f>'[1]расчет '!BH525</f>
        <v>4983.548190476191</v>
      </c>
      <c r="E524" s="201">
        <f>'[1]расчет '!BJ525</f>
        <v>5105.113526342857</v>
      </c>
      <c r="F524" s="213">
        <f>'[1]расчет '!BK525</f>
        <v>5395.64844247619</v>
      </c>
      <c r="G524" s="214">
        <f>'[1]расчет '!BL525</f>
        <v>6059.728250780951</v>
      </c>
      <c r="H524" s="205">
        <f>'[1]расчет '!BM525</f>
        <v>7055.847963238094</v>
      </c>
      <c r="I524" s="215">
        <f>'[1]расчет '!CO525</f>
        <v>8300.997603809523</v>
      </c>
      <c r="J524" s="216"/>
      <c r="K524" s="217"/>
      <c r="L524" s="221" t="e">
        <f>'[1]расчет '!CR525</f>
        <v>#REF!</v>
      </c>
      <c r="M524" s="181" t="e">
        <f>'[1]расчет '!CS525</f>
        <v>#REF!</v>
      </c>
      <c r="N524" s="227"/>
      <c r="O524" s="228"/>
      <c r="P524" s="228"/>
      <c r="Q524" s="228"/>
      <c r="R524" s="228"/>
      <c r="S524" s="228"/>
      <c r="T524" s="228"/>
      <c r="U524" s="228"/>
      <c r="V524" s="228"/>
    </row>
    <row r="525" spans="1:13" s="210" customFormat="1" ht="13.5" thickBot="1">
      <c r="A525" s="199" t="e">
        <f>'[1]зона-МСК'!A526</f>
        <v>#REF!</v>
      </c>
      <c r="B525" s="199" t="str">
        <f>'[1]зона-МСК'!B526</f>
        <v>МЕТКОН</v>
      </c>
      <c r="C525" s="200" t="e">
        <f>'[1]расчет '!BG526</f>
        <v>#DIV/0!</v>
      </c>
      <c r="D525" s="201" t="e">
        <f>'[1]расчет '!BH526</f>
        <v>#DIV/0!</v>
      </c>
      <c r="E525" s="201">
        <f>'[1]расчет '!BJ526</f>
        <v>0</v>
      </c>
      <c r="F525" s="213">
        <f>'[1]расчет '!BK526</f>
        <v>0</v>
      </c>
      <c r="G525" s="214">
        <f>'[1]расчет '!BL526</f>
        <v>0</v>
      </c>
      <c r="H525" s="205">
        <f>'[1]расчет '!BM526</f>
        <v>0</v>
      </c>
      <c r="I525" s="215" t="e">
        <f>'[1]расчет '!CO526</f>
        <v>#REF!</v>
      </c>
      <c r="J525" s="216"/>
      <c r="K525" s="217"/>
      <c r="L525" s="221">
        <f>'[1]расчет '!CR526</f>
        <v>0</v>
      </c>
      <c r="M525" s="181">
        <f>'[1]расчет '!CS526</f>
        <v>0</v>
      </c>
    </row>
    <row r="526" spans="1:29" ht="13.5" thickBot="1">
      <c r="A526" s="174" t="e">
        <f>'[1]зона-МСК'!A527</f>
        <v>#REF!</v>
      </c>
      <c r="B526" s="174" t="str">
        <f>'[1]зона-МСК'!B527</f>
        <v>Ключницы</v>
      </c>
      <c r="C526" s="200" t="e">
        <f>'[1]расчет '!BG527</f>
        <v>#DIV/0!</v>
      </c>
      <c r="D526" s="201" t="e">
        <f>'[1]расчет '!BH527</f>
        <v>#DIV/0!</v>
      </c>
      <c r="E526" s="201">
        <f>'[1]расчет '!BJ527</f>
        <v>0</v>
      </c>
      <c r="F526" s="213">
        <f>'[1]расчет '!BK527</f>
        <v>0</v>
      </c>
      <c r="G526" s="214">
        <f>'[1]расчет '!BL527</f>
        <v>0</v>
      </c>
      <c r="H526" s="205">
        <f>'[1]расчет '!BM527</f>
        <v>0</v>
      </c>
      <c r="I526" s="215" t="e">
        <f>'[1]расчет '!CO527</f>
        <v>#REF!</v>
      </c>
      <c r="J526" s="216"/>
      <c r="K526" s="217"/>
      <c r="L526" s="221">
        <f>'[1]расчет '!CR527</f>
        <v>0</v>
      </c>
      <c r="M526" s="181">
        <f>'[1]расчет '!CS527</f>
        <v>0</v>
      </c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</row>
    <row r="527" spans="1:22" ht="13.5" thickBot="1">
      <c r="A527" s="174">
        <f>'[1]зона-МСК'!A528</f>
        <v>20000119931</v>
      </c>
      <c r="B527" s="174" t="str">
        <f>'[1]зона-МСК'!B528</f>
        <v>Брелок для ключниц (Меткон)</v>
      </c>
      <c r="C527" s="200">
        <f>'[1]расчет '!BG528</f>
        <v>4.5533682083333336</v>
      </c>
      <c r="D527" s="201">
        <f>'[1]расчет '!BH528</f>
        <v>4.5533682083333336</v>
      </c>
      <c r="E527" s="201">
        <f>'[1]расчет '!BJ528</f>
        <v>4.76057501703125</v>
      </c>
      <c r="F527" s="213">
        <f>'[1]расчет '!BK528</f>
        <v>5.031502050520833</v>
      </c>
      <c r="G527" s="214">
        <f>'[1]расчет '!BL528</f>
        <v>5.650763841354166</v>
      </c>
      <c r="H527" s="205">
        <f>'[1]расчет '!BM528</f>
        <v>6.579656527604167</v>
      </c>
      <c r="I527" s="215">
        <f>'[1]расчет '!CO528</f>
        <v>7.740772385416667</v>
      </c>
      <c r="J527" s="216"/>
      <c r="K527" s="217"/>
      <c r="L527" s="221">
        <f>'[1]расчет '!CR528</f>
        <v>0</v>
      </c>
      <c r="M527" s="181">
        <f>'[1]расчет '!CS528</f>
        <v>0</v>
      </c>
      <c r="N527" s="227"/>
      <c r="O527" s="228"/>
      <c r="P527" s="228"/>
      <c r="Q527" s="228"/>
      <c r="R527" s="228"/>
      <c r="S527" s="228"/>
      <c r="T527" s="228"/>
      <c r="U527" s="228"/>
      <c r="V527" s="228"/>
    </row>
    <row r="528" spans="1:22" ht="13.5" thickBot="1">
      <c r="A528" s="174">
        <f>'[1]зона-МСК'!A529</f>
        <v>20000119655</v>
      </c>
      <c r="B528" s="174" t="str">
        <f>'[1]зона-МСК'!B529</f>
        <v>Пенал для ключей пластмассовый</v>
      </c>
      <c r="C528" s="200">
        <f>'[1]расчет '!BG529</f>
        <v>45.53329320833333</v>
      </c>
      <c r="D528" s="201">
        <f>'[1]расчет '!BH529</f>
        <v>45.53329320833333</v>
      </c>
      <c r="E528" s="201">
        <f>'[1]расчет '!BJ529</f>
        <v>47.60508660453124</v>
      </c>
      <c r="F528" s="213">
        <f>'[1]расчет '!BK529</f>
        <v>50.31431917552082</v>
      </c>
      <c r="G528" s="214">
        <f>'[1]расчет '!BL529</f>
        <v>56.506850766354155</v>
      </c>
      <c r="H528" s="205">
        <f>'[1]расчет '!BM529</f>
        <v>65.79564815260416</v>
      </c>
      <c r="I528" s="215">
        <f>'[1]расчет '!CO529</f>
        <v>77.40664488541665</v>
      </c>
      <c r="J528" s="216"/>
      <c r="K528" s="217"/>
      <c r="L528" s="221">
        <f>'[1]расчет '!CR529</f>
        <v>0</v>
      </c>
      <c r="M528" s="181">
        <f>'[1]расчет '!CS529</f>
        <v>0</v>
      </c>
      <c r="N528" s="227"/>
      <c r="O528" s="228"/>
      <c r="P528" s="228"/>
      <c r="Q528" s="228"/>
      <c r="R528" s="228"/>
      <c r="S528" s="228"/>
      <c r="T528" s="228"/>
      <c r="U528" s="228"/>
      <c r="V528" s="228"/>
    </row>
    <row r="529" spans="1:22" ht="13.5" thickBot="1">
      <c r="A529" s="174">
        <f>'[1]зона-МСК'!A530</f>
        <v>20000118317</v>
      </c>
      <c r="B529" s="174" t="str">
        <f>'[1]зона-МСК'!B530</f>
        <v>Шкаф для ключей КЛ-1</v>
      </c>
      <c r="C529" s="200">
        <f>'[1]расчет '!BG530</f>
        <v>386.05699423558895</v>
      </c>
      <c r="D529" s="201">
        <f>'[1]расчет '!BH530</f>
        <v>386.05699423558895</v>
      </c>
      <c r="E529" s="201">
        <f>'[1]расчет '!BJ530</f>
        <v>405.7695964018797</v>
      </c>
      <c r="F529" s="213">
        <f>'[1]расчет '!BK530</f>
        <v>428.86217505889726</v>
      </c>
      <c r="G529" s="214">
        <f>'[1]расчет '!BL530</f>
        <v>481.64521198922307</v>
      </c>
      <c r="H529" s="205">
        <f>'[1]расчет '!BM530</f>
        <v>560.8197673847118</v>
      </c>
      <c r="I529" s="215">
        <f>'[1]расчет '!CO530</f>
        <v>659.7879616290727</v>
      </c>
      <c r="J529" s="216"/>
      <c r="K529" s="217"/>
      <c r="L529" s="221">
        <f>'[1]расчет '!CR530</f>
        <v>0</v>
      </c>
      <c r="M529" s="181">
        <f>'[1]расчет '!CS530</f>
        <v>0</v>
      </c>
      <c r="N529" s="227"/>
      <c r="O529" s="228"/>
      <c r="P529" s="228"/>
      <c r="Q529" s="228"/>
      <c r="R529" s="228"/>
      <c r="S529" s="228"/>
      <c r="T529" s="228"/>
      <c r="U529" s="228"/>
      <c r="V529" s="228"/>
    </row>
    <row r="530" spans="1:22" ht="13.5" thickBot="1">
      <c r="A530" s="174">
        <f>'[1]зона-МСК'!A531</f>
        <v>20000114414</v>
      </c>
      <c r="B530" s="174" t="str">
        <f>'[1]зона-МСК'!B531</f>
        <v>Шкаф для ключей КЛ-100 без брелков</v>
      </c>
      <c r="C530" s="200">
        <f>'[1]расчет '!BG531</f>
        <v>1827.1850923558895</v>
      </c>
      <c r="D530" s="201">
        <f>'[1]расчет '!BH531</f>
        <v>1827.1850923558895</v>
      </c>
      <c r="E530" s="201">
        <f>'[1]расчет '!BJ531</f>
        <v>1931.7921033437967</v>
      </c>
      <c r="F530" s="213">
        <f>'[1]расчет '!BK531</f>
        <v>2041.7314913389723</v>
      </c>
      <c r="G530" s="214">
        <f>'[1]расчет '!BL531</f>
        <v>2293.0215210422302</v>
      </c>
      <c r="H530" s="205">
        <f>'[1]расчет '!BM531</f>
        <v>2669.9565655971173</v>
      </c>
      <c r="I530" s="215">
        <f>'[1]расчет '!CO531</f>
        <v>3141.1253712907264</v>
      </c>
      <c r="J530" s="216"/>
      <c r="K530" s="217"/>
      <c r="L530" s="221">
        <f>'[1]расчет '!CR531</f>
        <v>0</v>
      </c>
      <c r="M530" s="181">
        <f>'[1]расчет '!CS531</f>
        <v>0</v>
      </c>
      <c r="N530" s="227"/>
      <c r="O530" s="228"/>
      <c r="P530" s="228"/>
      <c r="Q530" s="228"/>
      <c r="R530" s="228"/>
      <c r="S530" s="228"/>
      <c r="T530" s="228"/>
      <c r="U530" s="228"/>
      <c r="V530" s="228"/>
    </row>
    <row r="531" spans="1:22" ht="13.5" thickBot="1">
      <c r="A531" s="174">
        <f>'[1]зона-МСК'!A532</f>
        <v>20000119825</v>
      </c>
      <c r="B531" s="174" t="str">
        <f>'[1]зона-МСК'!B532</f>
        <v>Шкаф для ключей КЛ-100 с брелками</v>
      </c>
      <c r="C531" s="200">
        <f>'[1]расчет '!BG532</f>
        <v>2104.2874423558897</v>
      </c>
      <c r="D531" s="201">
        <f>'[1]расчет '!BH532</f>
        <v>2104.2874423558897</v>
      </c>
      <c r="E531" s="201">
        <f>'[1]расчет '!BJ532</f>
        <v>2221.502610268797</v>
      </c>
      <c r="F531" s="213">
        <f>'[1]расчет '!BK532</f>
        <v>2347.9295880889727</v>
      </c>
      <c r="G531" s="214">
        <f>'[1]расчет '!BL532</f>
        <v>2636.9055373922306</v>
      </c>
      <c r="H531" s="205">
        <f>'[1]расчет '!BM532</f>
        <v>3070.369461347118</v>
      </c>
      <c r="I531" s="215">
        <f>'[1]расчет '!CO532</f>
        <v>3612.199366290727</v>
      </c>
      <c r="J531" s="216"/>
      <c r="K531" s="217"/>
      <c r="L531" s="221">
        <f>'[1]расчет '!CR532</f>
        <v>0</v>
      </c>
      <c r="M531" s="181">
        <f>'[1]расчет '!CS532</f>
        <v>0</v>
      </c>
      <c r="N531" s="227"/>
      <c r="O531" s="228"/>
      <c r="P531" s="228"/>
      <c r="Q531" s="228"/>
      <c r="R531" s="228"/>
      <c r="S531" s="228"/>
      <c r="T531" s="228"/>
      <c r="U531" s="228"/>
      <c r="V531" s="228"/>
    </row>
    <row r="532" spans="1:22" ht="13.5" thickBot="1">
      <c r="A532" s="174">
        <f>'[1]зона-МСК'!A533</f>
        <v>20000114310</v>
      </c>
      <c r="B532" s="174" t="str">
        <f>'[1]зона-МСК'!B533</f>
        <v>Шкаф для ключей КЛ-20 без брелков</v>
      </c>
      <c r="C532" s="200">
        <f>'[1]расчет '!BG533</f>
        <v>875.7890611111111</v>
      </c>
      <c r="D532" s="201">
        <f>'[1]расчет '!BH533</f>
        <v>875.7890611111111</v>
      </c>
      <c r="E532" s="201">
        <f>'[1]расчет '!BJ533</f>
        <v>925.1558696416668</v>
      </c>
      <c r="F532" s="213">
        <f>'[1]расчет '!BK533</f>
        <v>977.8070166944445</v>
      </c>
      <c r="G532" s="214">
        <f>'[1]расчет '!BL533</f>
        <v>1098.1524956722224</v>
      </c>
      <c r="H532" s="205">
        <f>'[1]расчет '!BM533</f>
        <v>1278.670714138889</v>
      </c>
      <c r="I532" s="215">
        <f>'[1]расчет '!CO533</f>
        <v>1504.3184872222223</v>
      </c>
      <c r="J532" s="216"/>
      <c r="K532" s="217"/>
      <c r="L532" s="221">
        <f>'[1]расчет '!CR533</f>
        <v>0</v>
      </c>
      <c r="M532" s="181">
        <f>'[1]расчет '!CS533</f>
        <v>0</v>
      </c>
      <c r="N532" s="227"/>
      <c r="O532" s="228"/>
      <c r="P532" s="228"/>
      <c r="Q532" s="228"/>
      <c r="R532" s="228"/>
      <c r="S532" s="228"/>
      <c r="T532" s="228"/>
      <c r="U532" s="228"/>
      <c r="V532" s="228"/>
    </row>
    <row r="533" spans="1:22" ht="13.5" thickBot="1">
      <c r="A533" s="174">
        <f>'[1]зона-МСК'!A534</f>
        <v>20000119898</v>
      </c>
      <c r="B533" s="174" t="str">
        <f>'[1]зона-МСК'!B534</f>
        <v>Шкаф для ключей КЛ-20 с брелками</v>
      </c>
      <c r="C533" s="200">
        <f>'[1]расчет '!BG534</f>
        <v>931.7299111111112</v>
      </c>
      <c r="D533" s="201">
        <f>'[1]расчет '!BH534</f>
        <v>931.7299111111112</v>
      </c>
      <c r="E533" s="201">
        <f>'[1]расчет '!BJ534</f>
        <v>983.6420283166667</v>
      </c>
      <c r="F533" s="213">
        <f>'[1]расчет '!BK534</f>
        <v>1039.6216559444447</v>
      </c>
      <c r="G533" s="214">
        <f>'[1]расчет '!BL534</f>
        <v>1167.5750905222224</v>
      </c>
      <c r="H533" s="205">
        <f>'[1]расчет '!BM534</f>
        <v>1359.505242388889</v>
      </c>
      <c r="I533" s="215">
        <f>'[1]расчет '!CO534</f>
        <v>1599.4179322222224</v>
      </c>
      <c r="J533" s="216"/>
      <c r="K533" s="217"/>
      <c r="L533" s="221">
        <f>'[1]расчет '!CR534</f>
        <v>0</v>
      </c>
      <c r="M533" s="181">
        <f>'[1]расчет '!CS534</f>
        <v>0</v>
      </c>
      <c r="N533" s="227"/>
      <c r="O533" s="228"/>
      <c r="P533" s="228"/>
      <c r="Q533" s="228"/>
      <c r="R533" s="228"/>
      <c r="S533" s="228"/>
      <c r="T533" s="228"/>
      <c r="U533" s="228"/>
      <c r="V533" s="228"/>
    </row>
    <row r="534" spans="1:29" s="219" customFormat="1" ht="13.5" thickBot="1">
      <c r="A534" s="174">
        <f>'[1]зона-МСК'!A535</f>
        <v>20000118827</v>
      </c>
      <c r="B534" s="174" t="str">
        <f>'[1]зона-МСК'!B535</f>
        <v>Шкаф для ключей КЛ-200Э без брелков</v>
      </c>
      <c r="C534" s="200">
        <f>'[1]расчет '!BG535</f>
        <v>5406.591016666667</v>
      </c>
      <c r="D534" s="201">
        <f>'[1]расчет '!BH535</f>
        <v>5406.591016666667</v>
      </c>
      <c r="E534" s="201">
        <f>'[1]расчет '!BJ535</f>
        <v>5795.367001675</v>
      </c>
      <c r="F534" s="213">
        <f>'[1]расчет '!BK535</f>
        <v>6125.1846359166675</v>
      </c>
      <c r="G534" s="214">
        <f>'[1]расчет '!BL535</f>
        <v>6879.053514183333</v>
      </c>
      <c r="H534" s="205">
        <f>'[1]расчет '!BM535</f>
        <v>8009.856831583334</v>
      </c>
      <c r="I534" s="215">
        <f>'[1]расчет '!CO535</f>
        <v>9423.360978333334</v>
      </c>
      <c r="J534" s="216"/>
      <c r="K534" s="217"/>
      <c r="L534" s="221">
        <f>'[1]расчет '!CR535</f>
        <v>0</v>
      </c>
      <c r="M534" s="181">
        <f>'[1]расчет '!CS535</f>
        <v>0</v>
      </c>
      <c r="N534" s="227"/>
      <c r="O534" s="228"/>
      <c r="P534" s="228"/>
      <c r="Q534" s="228"/>
      <c r="R534" s="228"/>
      <c r="S534" s="228"/>
      <c r="T534" s="228"/>
      <c r="U534" s="228"/>
      <c r="V534" s="228"/>
      <c r="W534" s="182"/>
      <c r="X534" s="182"/>
      <c r="Y534" s="182"/>
      <c r="Z534" s="182"/>
      <c r="AA534" s="182"/>
      <c r="AB534" s="182"/>
      <c r="AC534" s="182"/>
    </row>
    <row r="535" spans="1:22" ht="13.5" thickBot="1">
      <c r="A535" s="174">
        <f>'[1]зона-МСК'!A536</f>
        <v>20000119933</v>
      </c>
      <c r="B535" s="174" t="str">
        <f>'[1]зона-МСК'!B536</f>
        <v>Шкаф для ключей КЛ-20П (20 пеналов, без брелков)</v>
      </c>
      <c r="C535" s="200">
        <f>'[1]расчет '!BG536</f>
        <v>2016.1703944444446</v>
      </c>
      <c r="D535" s="201">
        <f>'[1]расчет '!BH536</f>
        <v>2016.1703944444446</v>
      </c>
      <c r="E535" s="201">
        <f>'[1]расчет '!BJ536</f>
        <v>2145.9797723916668</v>
      </c>
      <c r="F535" s="213">
        <f>'[1]расчет '!BK536</f>
        <v>2268.108702527778</v>
      </c>
      <c r="G535" s="214">
        <f>'[1]расчет '!BL536</f>
        <v>2547.260542838889</v>
      </c>
      <c r="H535" s="205">
        <f>'[1]расчет '!BM536</f>
        <v>2965.9883033055557</v>
      </c>
      <c r="I535" s="215">
        <f>'[1]расчет '!CO536</f>
        <v>3489.398003888889</v>
      </c>
      <c r="J535" s="216"/>
      <c r="K535" s="217"/>
      <c r="L535" s="221">
        <f>'[1]расчет '!CR536</f>
        <v>0</v>
      </c>
      <c r="M535" s="181">
        <f>'[1]расчет '!CS536</f>
        <v>0</v>
      </c>
      <c r="N535" s="227"/>
      <c r="O535" s="228"/>
      <c r="P535" s="228"/>
      <c r="Q535" s="228"/>
      <c r="R535" s="228"/>
      <c r="S535" s="228"/>
      <c r="T535" s="228"/>
      <c r="U535" s="228"/>
      <c r="V535" s="228"/>
    </row>
    <row r="536" spans="1:22" ht="13.5" thickBot="1">
      <c r="A536" s="174">
        <f>'[1]зона-МСК'!A537</f>
        <v>20000119764</v>
      </c>
      <c r="B536" s="174" t="str">
        <f>'[1]зона-МСК'!B537</f>
        <v>Шкаф для ключей КЛ-20П (без пеналов и брелков)</v>
      </c>
      <c r="C536" s="200">
        <f>'[1]расчет '!BG537</f>
        <v>1393.0153444444445</v>
      </c>
      <c r="D536" s="201">
        <f>'[1]расчет '!BH537</f>
        <v>1393.0153444444447</v>
      </c>
      <c r="E536" s="201">
        <f>'[1]расчет '!BJ537</f>
        <v>1494.4711676166667</v>
      </c>
      <c r="F536" s="213">
        <f>'[1]расчет '!BK537</f>
        <v>1579.5223722777778</v>
      </c>
      <c r="G536" s="214">
        <f>'[1]расчет '!BL537</f>
        <v>1773.9251257888889</v>
      </c>
      <c r="H536" s="205">
        <f>'[1]расчет '!BM537</f>
        <v>2065.5292560555554</v>
      </c>
      <c r="I536" s="215">
        <f>'[1]расчет '!CO537</f>
        <v>2430.034418888889</v>
      </c>
      <c r="J536" s="216"/>
      <c r="K536" s="217"/>
      <c r="L536" s="221">
        <f>'[1]расчет '!CR537</f>
        <v>0</v>
      </c>
      <c r="M536" s="181">
        <f>'[1]расчет '!CS537</f>
        <v>0</v>
      </c>
      <c r="N536" s="227"/>
      <c r="O536" s="228"/>
      <c r="P536" s="228"/>
      <c r="Q536" s="228"/>
      <c r="R536" s="228"/>
      <c r="S536" s="228"/>
      <c r="T536" s="228"/>
      <c r="U536" s="228"/>
      <c r="V536" s="228"/>
    </row>
    <row r="537" spans="1:22" ht="13.5" thickBot="1">
      <c r="A537" s="174">
        <f>'[1]зона-МСК'!A538</f>
        <v>20000119926</v>
      </c>
      <c r="B537" s="174" t="str">
        <f>'[1]зона-МСК'!B538</f>
        <v>Шкаф для ключей КЛ-20С без брелков</v>
      </c>
      <c r="C537" s="200">
        <f>'[1]расчет '!BG538</f>
        <v>1045.9466214936247</v>
      </c>
      <c r="D537" s="201">
        <f>'[1]расчет '!BH538</f>
        <v>1045.9466214936247</v>
      </c>
      <c r="E537" s="201">
        <f>'[1]расчет '!BJ538</f>
        <v>1109.1411374437157</v>
      </c>
      <c r="F537" s="213">
        <f>'[1]расчет '!BK538</f>
        <v>1172.262990794171</v>
      </c>
      <c r="G537" s="214">
        <f>'[1]расчет '!BL538</f>
        <v>1316.541512738069</v>
      </c>
      <c r="H537" s="205">
        <f>'[1]расчет '!BM538</f>
        <v>1532.959295653916</v>
      </c>
      <c r="I537" s="215">
        <f>'[1]расчет '!CO538</f>
        <v>1803.4815242987247</v>
      </c>
      <c r="J537" s="216"/>
      <c r="K537" s="217"/>
      <c r="L537" s="221">
        <f>'[1]расчет '!CR538</f>
        <v>0</v>
      </c>
      <c r="M537" s="181">
        <f>'[1]расчет '!CS538</f>
        <v>0</v>
      </c>
      <c r="N537" s="227"/>
      <c r="O537" s="228"/>
      <c r="P537" s="228"/>
      <c r="Q537" s="228"/>
      <c r="R537" s="228"/>
      <c r="S537" s="228"/>
      <c r="T537" s="228"/>
      <c r="U537" s="228"/>
      <c r="V537" s="228"/>
    </row>
    <row r="538" spans="1:22" ht="13.5" thickBot="1">
      <c r="A538" s="174">
        <f>'[1]зона-МСК'!A539</f>
        <v>20000118164</v>
      </c>
      <c r="B538" s="174" t="str">
        <f>'[1]зона-МСК'!B539</f>
        <v>Шкаф для ключей КЛ-20С с брелками</v>
      </c>
      <c r="C538" s="200">
        <f>'[1]расчет '!BG539</f>
        <v>1101.8874714936248</v>
      </c>
      <c r="D538" s="201">
        <f>'[1]расчет '!BH539</f>
        <v>1101.8874714936248</v>
      </c>
      <c r="E538" s="201">
        <f>'[1]расчет '!BJ539</f>
        <v>1167.627296118716</v>
      </c>
      <c r="F538" s="213">
        <f>'[1]расчет '!BK539</f>
        <v>1234.0776300441712</v>
      </c>
      <c r="G538" s="214">
        <f>'[1]расчет '!BL539</f>
        <v>1385.964107588069</v>
      </c>
      <c r="H538" s="205">
        <f>'[1]расчет '!BM539</f>
        <v>1613.7938239039163</v>
      </c>
      <c r="I538" s="215">
        <f>'[1]расчет '!CO539</f>
        <v>1898.580969298725</v>
      </c>
      <c r="J538" s="216"/>
      <c r="K538" s="217"/>
      <c r="L538" s="221">
        <f>'[1]расчет '!CR539</f>
        <v>0</v>
      </c>
      <c r="M538" s="181">
        <f>'[1]расчет '!CS539</f>
        <v>0</v>
      </c>
      <c r="N538" s="227"/>
      <c r="O538" s="228"/>
      <c r="P538" s="228"/>
      <c r="Q538" s="228"/>
      <c r="R538" s="228"/>
      <c r="S538" s="228"/>
      <c r="T538" s="228"/>
      <c r="U538" s="228"/>
      <c r="V538" s="228"/>
    </row>
    <row r="539" spans="1:22" ht="13.5" thickBot="1">
      <c r="A539" s="174">
        <f>'[1]зона-МСК'!A540</f>
        <v>20000119416</v>
      </c>
      <c r="B539" s="174" t="str">
        <f>'[1]зона-МСК'!B540</f>
        <v>Шкаф для ключей КЛ-30П (30 пеналов, без брелков)</v>
      </c>
      <c r="C539" s="200">
        <f>'[1]расчет '!BG540</f>
        <v>2712.428355555556</v>
      </c>
      <c r="D539" s="201">
        <f>'[1]расчет '!BH540</f>
        <v>2712.4283555555567</v>
      </c>
      <c r="E539" s="201">
        <f>'[1]расчет '!BJ540</f>
        <v>2883.4358769833334</v>
      </c>
      <c r="F539" s="213">
        <f>'[1]расчет '!BK540</f>
        <v>3047.5338537222224</v>
      </c>
      <c r="G539" s="214">
        <f>'[1]расчет '!BL540</f>
        <v>3422.614943411111</v>
      </c>
      <c r="H539" s="205">
        <f>'[1]расчет '!BM540</f>
        <v>3985.2365779444444</v>
      </c>
      <c r="I539" s="215">
        <f>'[1]расчет '!CO540</f>
        <v>4688.513621111111</v>
      </c>
      <c r="J539" s="216"/>
      <c r="K539" s="217"/>
      <c r="L539" s="221">
        <f>'[1]расчет '!CR540</f>
        <v>0</v>
      </c>
      <c r="M539" s="181">
        <f>'[1]расчет '!CS540</f>
        <v>0</v>
      </c>
      <c r="N539" s="227"/>
      <c r="O539" s="228"/>
      <c r="P539" s="228"/>
      <c r="Q539" s="228"/>
      <c r="R539" s="228"/>
      <c r="S539" s="228"/>
      <c r="T539" s="228"/>
      <c r="U539" s="228"/>
      <c r="V539" s="228"/>
    </row>
    <row r="540" spans="1:22" ht="13.5" thickBot="1">
      <c r="A540" s="174">
        <f>'[1]зона-МСК'!A541</f>
        <v>20000119809</v>
      </c>
      <c r="B540" s="174" t="str">
        <f>'[1]зона-МСК'!B541</f>
        <v>Шкаф для ключей КЛ-30П (без пеналов и брелков)</v>
      </c>
      <c r="C540" s="200">
        <f>'[1]расчет '!BG541</f>
        <v>1779.6472055555555</v>
      </c>
      <c r="D540" s="201">
        <f>'[1]расчет '!BH541</f>
        <v>1779.6472055555555</v>
      </c>
      <c r="E540" s="201">
        <f>'[1]расчет '!BJ541</f>
        <v>1908.2131846583331</v>
      </c>
      <c r="F540" s="213">
        <f>'[1]расчет '!BK541</f>
        <v>2016.8106829722221</v>
      </c>
      <c r="G540" s="214">
        <f>'[1]расчет '!BL541</f>
        <v>2265.033536261111</v>
      </c>
      <c r="H540" s="205">
        <f>'[1]расчет '!BM541</f>
        <v>2637.367816194444</v>
      </c>
      <c r="I540" s="215">
        <f>'[1]расчет '!CO541</f>
        <v>3102.785666111111</v>
      </c>
      <c r="J540" s="216"/>
      <c r="K540" s="217"/>
      <c r="L540" s="221">
        <f>'[1]расчет '!CR541</f>
        <v>0</v>
      </c>
      <c r="M540" s="181">
        <f>'[1]расчет '!CS541</f>
        <v>0</v>
      </c>
      <c r="N540" s="227"/>
      <c r="O540" s="228"/>
      <c r="P540" s="228"/>
      <c r="Q540" s="228"/>
      <c r="R540" s="228"/>
      <c r="S540" s="228"/>
      <c r="T540" s="228"/>
      <c r="U540" s="228"/>
      <c r="V540" s="228"/>
    </row>
    <row r="541" spans="1:29" s="219" customFormat="1" ht="13.5" thickBot="1">
      <c r="A541" s="174">
        <f>'[1]зона-МСК'!A542</f>
        <v>20000119811</v>
      </c>
      <c r="B541" s="174" t="str">
        <f>'[1]зона-МСК'!B542</f>
        <v>Шкаф для ключей КЛ-30С без брелков</v>
      </c>
      <c r="C541" s="200">
        <f>'[1]расчет '!BG542</f>
        <v>1274.9138214936247</v>
      </c>
      <c r="D541" s="201">
        <f>'[1]расчет '!BH542</f>
        <v>1274.9138214936247</v>
      </c>
      <c r="E541" s="201">
        <f>'[1]расчет '!BJ542</f>
        <v>1348.5263450437155</v>
      </c>
      <c r="F541" s="213">
        <f>'[1]расчет '!BK542</f>
        <v>1425.2717467941711</v>
      </c>
      <c r="G541" s="214">
        <f>'[1]расчет '!BL542</f>
        <v>1600.689807938069</v>
      </c>
      <c r="H541" s="205">
        <f>'[1]расчет '!BM542</f>
        <v>1863.816899653916</v>
      </c>
      <c r="I541" s="215">
        <f>'[1]расчет '!CO542</f>
        <v>2192.7257642987247</v>
      </c>
      <c r="J541" s="216"/>
      <c r="K541" s="217"/>
      <c r="L541" s="221">
        <f>'[1]расчет '!CR542</f>
        <v>0</v>
      </c>
      <c r="M541" s="181">
        <f>'[1]расчет '!CS542</f>
        <v>0</v>
      </c>
      <c r="N541" s="227"/>
      <c r="O541" s="228"/>
      <c r="P541" s="228"/>
      <c r="Q541" s="228"/>
      <c r="R541" s="228"/>
      <c r="S541" s="228"/>
      <c r="T541" s="228"/>
      <c r="U541" s="228"/>
      <c r="V541" s="228"/>
      <c r="W541" s="182"/>
      <c r="X541" s="182"/>
      <c r="Y541" s="182"/>
      <c r="Z541" s="182"/>
      <c r="AA541" s="182"/>
      <c r="AB541" s="182"/>
      <c r="AC541" s="182"/>
    </row>
    <row r="542" spans="1:22" ht="13.5" thickBot="1">
      <c r="A542" s="174">
        <f>'[1]зона-МСК'!A543</f>
        <v>20000118165</v>
      </c>
      <c r="B542" s="174" t="str">
        <f>'[1]зона-МСК'!B543</f>
        <v>Шкаф для ключей КЛ-30С с брелками</v>
      </c>
      <c r="C542" s="200">
        <f>'[1]расчет '!BG543</f>
        <v>1356.873671493625</v>
      </c>
      <c r="D542" s="201">
        <f>'[1]расчет '!BH543</f>
        <v>1356.873671493625</v>
      </c>
      <c r="E542" s="201">
        <f>'[1]расчет '!BJ543</f>
        <v>1434.2153682187159</v>
      </c>
      <c r="F542" s="213">
        <f>'[1]расчет '!BK543</f>
        <v>1515.8373810441713</v>
      </c>
      <c r="G542" s="214">
        <f>'[1]расчет '!BL543</f>
        <v>1702.4019817880694</v>
      </c>
      <c r="H542" s="205">
        <f>'[1]расчет '!BM543</f>
        <v>1982.2488829039162</v>
      </c>
      <c r="I542" s="215">
        <f>'[1]расчет '!CO543</f>
        <v>2332.057509298725</v>
      </c>
      <c r="J542" s="216"/>
      <c r="K542" s="217"/>
      <c r="L542" s="221">
        <f>'[1]расчет '!CR543</f>
        <v>0</v>
      </c>
      <c r="M542" s="181">
        <f>'[1]расчет '!CS543</f>
        <v>0</v>
      </c>
      <c r="N542" s="227"/>
      <c r="O542" s="228"/>
      <c r="P542" s="228"/>
      <c r="Q542" s="228"/>
      <c r="R542" s="228"/>
      <c r="S542" s="228"/>
      <c r="T542" s="228"/>
      <c r="U542" s="228"/>
      <c r="V542" s="228"/>
    </row>
    <row r="543" spans="1:22" ht="13.5" thickBot="1">
      <c r="A543" s="174">
        <f>'[1]зона-МСК'!A544</f>
        <v>20000117867</v>
      </c>
      <c r="B543" s="174" t="str">
        <f>'[1]зона-МСК'!B544</f>
        <v>Шкаф для ключей КЛ-340 без брелков</v>
      </c>
      <c r="C543" s="200">
        <f>'[1]расчет '!BG544</f>
        <v>4909.003838888889</v>
      </c>
      <c r="D543" s="201">
        <f>'[1]расчет '!BH544</f>
        <v>4909.003838888889</v>
      </c>
      <c r="E543" s="201">
        <f>'[1]расчет '!BJ544</f>
        <v>5251.343591683334</v>
      </c>
      <c r="F543" s="213">
        <f>'[1]расчет '!BK544</f>
        <v>5550.200544055557</v>
      </c>
      <c r="G543" s="214">
        <f>'[1]расчет '!BL544</f>
        <v>6233.302149477779</v>
      </c>
      <c r="H543" s="205">
        <f>'[1]расчет '!BM544</f>
        <v>7257.954557611112</v>
      </c>
      <c r="I543" s="215">
        <f>'[1]расчет '!CO544</f>
        <v>8538.77006777778</v>
      </c>
      <c r="J543" s="216"/>
      <c r="K543" s="217"/>
      <c r="L543" s="221">
        <f>'[1]расчет '!CR544</f>
        <v>0</v>
      </c>
      <c r="M543" s="181">
        <f>'[1]расчет '!CS544</f>
        <v>0</v>
      </c>
      <c r="N543" s="227"/>
      <c r="O543" s="228"/>
      <c r="P543" s="228"/>
      <c r="Q543" s="228"/>
      <c r="R543" s="228"/>
      <c r="S543" s="228"/>
      <c r="T543" s="228"/>
      <c r="U543" s="228"/>
      <c r="V543" s="228"/>
    </row>
    <row r="544" spans="1:22" ht="13.5" thickBot="1">
      <c r="A544" s="174">
        <f>'[1]зона-МСК'!A545</f>
        <v>20000115016</v>
      </c>
      <c r="B544" s="174" t="str">
        <f>'[1]зона-МСК'!B545</f>
        <v>Шкаф для ключей КЛ-40 без брелков</v>
      </c>
      <c r="C544" s="200">
        <f>'[1]расчет '!BG545</f>
        <v>1038.4702388888888</v>
      </c>
      <c r="D544" s="201">
        <f>'[1]расчет '!BH545</f>
        <v>1038.4702388888888</v>
      </c>
      <c r="E544" s="201">
        <f>'[1]расчет '!BJ545</f>
        <v>1097.6186425708333</v>
      </c>
      <c r="F544" s="213">
        <f>'[1]расчет '!BK545</f>
        <v>1160.0847441805556</v>
      </c>
      <c r="G544" s="214">
        <f>'[1]расчет '!BL545</f>
        <v>1302.8644050027779</v>
      </c>
      <c r="H544" s="205">
        <f>'[1]расчет '!BM545</f>
        <v>1517.033896236111</v>
      </c>
      <c r="I544" s="215">
        <f>'[1]расчет '!CO545</f>
        <v>1784.745760277778</v>
      </c>
      <c r="J544" s="216"/>
      <c r="K544" s="217"/>
      <c r="L544" s="221">
        <f>'[1]расчет '!CR545</f>
        <v>0</v>
      </c>
      <c r="M544" s="181">
        <f>'[1]расчет '!CS545</f>
        <v>0</v>
      </c>
      <c r="N544" s="227"/>
      <c r="O544" s="228"/>
      <c r="P544" s="228"/>
      <c r="Q544" s="228"/>
      <c r="R544" s="228"/>
      <c r="S544" s="228"/>
      <c r="T544" s="228"/>
      <c r="U544" s="228"/>
      <c r="V544" s="228"/>
    </row>
    <row r="545" spans="1:22" ht="13.5" thickBot="1">
      <c r="A545" s="174">
        <f>'[1]зона-МСК'!A546</f>
        <v>20000119969</v>
      </c>
      <c r="B545" s="174" t="str">
        <f>'[1]зона-МСК'!B546</f>
        <v>Шкаф для ключей КЛ-40 с брелками</v>
      </c>
      <c r="C545" s="200">
        <f>'[1]расчет '!BG546</f>
        <v>1150.3519388888888</v>
      </c>
      <c r="D545" s="201">
        <f>'[1]расчет '!BH546</f>
        <v>1150.3519388888888</v>
      </c>
      <c r="E545" s="201">
        <f>'[1]расчет '!BJ546</f>
        <v>1214.590959920833</v>
      </c>
      <c r="F545" s="213">
        <f>'[1]расчет '!BK546</f>
        <v>1283.7140226805554</v>
      </c>
      <c r="G545" s="214">
        <f>'[1]расчет '!BL546</f>
        <v>1441.7095947027774</v>
      </c>
      <c r="H545" s="205">
        <f>'[1]расчет '!BM546</f>
        <v>1678.7029527361108</v>
      </c>
      <c r="I545" s="215">
        <f>'[1]расчет '!CO546</f>
        <v>1974.9446502777773</v>
      </c>
      <c r="J545" s="216"/>
      <c r="K545" s="217"/>
      <c r="L545" s="221">
        <f>'[1]расчет '!CR546</f>
        <v>0</v>
      </c>
      <c r="M545" s="181">
        <f>'[1]расчет '!CS546</f>
        <v>0</v>
      </c>
      <c r="N545" s="227"/>
      <c r="O545" s="228"/>
      <c r="P545" s="228"/>
      <c r="Q545" s="228"/>
      <c r="R545" s="228"/>
      <c r="S545" s="228"/>
      <c r="T545" s="228"/>
      <c r="U545" s="228"/>
      <c r="V545" s="228"/>
    </row>
    <row r="546" spans="1:22" ht="13.5" thickBot="1">
      <c r="A546" s="174">
        <f>'[1]зона-МСК'!A547</f>
        <v>20000119447</v>
      </c>
      <c r="B546" s="174" t="str">
        <f>'[1]зона-МСК'!B547</f>
        <v>Шкаф для ключей КЛ-40П (40 пеналов, без брелков)</v>
      </c>
      <c r="C546" s="200">
        <f>'[1]расчет '!BG547</f>
        <v>3459.7979333333333</v>
      </c>
      <c r="D546" s="201">
        <f>'[1]расчет '!BH547</f>
        <v>3459.7979333333333</v>
      </c>
      <c r="E546" s="201">
        <f>'[1]расчет '!BJ547</f>
        <v>3688.606786175</v>
      </c>
      <c r="F546" s="213">
        <f>'[1]расчет '!BK547</f>
        <v>3898.5274975833336</v>
      </c>
      <c r="G546" s="214">
        <f>'[1]расчет '!BL547</f>
        <v>4378.346266516666</v>
      </c>
      <c r="H546" s="205">
        <f>'[1]расчет '!BM547</f>
        <v>5098.074419916667</v>
      </c>
      <c r="I546" s="215">
        <f>'[1]расчет '!CO547</f>
        <v>5997.734611666667</v>
      </c>
      <c r="J546" s="216"/>
      <c r="K546" s="217"/>
      <c r="L546" s="221">
        <f>'[1]расчет '!CR547</f>
        <v>0</v>
      </c>
      <c r="M546" s="181">
        <f>'[1]расчет '!CS547</f>
        <v>0</v>
      </c>
      <c r="N546" s="227"/>
      <c r="O546" s="228"/>
      <c r="P546" s="228"/>
      <c r="Q546" s="228"/>
      <c r="R546" s="228"/>
      <c r="S546" s="228"/>
      <c r="T546" s="228"/>
      <c r="U546" s="228"/>
      <c r="V546" s="228"/>
    </row>
    <row r="547" spans="1:22" ht="13.5" thickBot="1">
      <c r="A547" s="174">
        <f>'[1]зона-МСК'!A548</f>
        <v>20000119932</v>
      </c>
      <c r="B547" s="174" t="str">
        <f>'[1]зона-МСК'!B548</f>
        <v>Шкаф для ключей КЛ-40П (без пеналов и брелков)</v>
      </c>
      <c r="C547" s="200">
        <f>'[1]расчет '!BG548</f>
        <v>2217.3906833333335</v>
      </c>
      <c r="D547" s="201">
        <f>'[1]расчет '!BH548</f>
        <v>2217.3906833333335</v>
      </c>
      <c r="E547" s="201">
        <f>'[1]расчет '!BJ548</f>
        <v>2389.6700063</v>
      </c>
      <c r="F547" s="213">
        <f>'[1]расчет '!BK548</f>
        <v>2525.6674863333337</v>
      </c>
      <c r="G547" s="214">
        <f>'[1]расчет '!BL548</f>
        <v>2836.5188692666666</v>
      </c>
      <c r="H547" s="205">
        <f>'[1]расчет '!BM548</f>
        <v>3302.7959436666665</v>
      </c>
      <c r="I547" s="215">
        <f>'[1]расчет '!CO548</f>
        <v>3885.6422866666667</v>
      </c>
      <c r="J547" s="216"/>
      <c r="K547" s="217"/>
      <c r="L547" s="221">
        <f>'[1]расчет '!CR548</f>
        <v>0</v>
      </c>
      <c r="M547" s="181">
        <f>'[1]расчет '!CS548</f>
        <v>0</v>
      </c>
      <c r="N547" s="227"/>
      <c r="O547" s="228"/>
      <c r="P547" s="228"/>
      <c r="Q547" s="228"/>
      <c r="R547" s="228"/>
      <c r="S547" s="228"/>
      <c r="T547" s="228"/>
      <c r="U547" s="228"/>
      <c r="V547" s="228"/>
    </row>
    <row r="548" spans="1:22" ht="13.5" thickBot="1">
      <c r="A548" s="174">
        <f>'[1]зона-МСК'!A549</f>
        <v>20000119928</v>
      </c>
      <c r="B548" s="174" t="str">
        <f>'[1]зона-МСК'!B549</f>
        <v>Шкаф для ключей КЛ-40С без брелков</v>
      </c>
      <c r="C548" s="200">
        <f>'[1]расчет '!BG549</f>
        <v>1509.0848214936248</v>
      </c>
      <c r="D548" s="201">
        <f>'[1]расчет '!BH549</f>
        <v>1509.0848214936248</v>
      </c>
      <c r="E548" s="201">
        <f>'[1]расчет '!BJ549</f>
        <v>1593.3521255437158</v>
      </c>
      <c r="F548" s="213">
        <f>'[1]расчет '!BK549</f>
        <v>1684.0307017941714</v>
      </c>
      <c r="G548" s="214">
        <f>'[1]расчет '!BL549</f>
        <v>1891.2960189380692</v>
      </c>
      <c r="H548" s="205">
        <f>'[1]расчет '!BM549</f>
        <v>2202.193994653916</v>
      </c>
      <c r="I548" s="215">
        <f>'[1]расчет '!CO549</f>
        <v>2590.816464298725</v>
      </c>
      <c r="J548" s="216"/>
      <c r="K548" s="217"/>
      <c r="L548" s="221">
        <f>'[1]расчет '!CR549</f>
        <v>0</v>
      </c>
      <c r="M548" s="181">
        <f>'[1]расчет '!CS549</f>
        <v>0</v>
      </c>
      <c r="N548" s="227"/>
      <c r="O548" s="228"/>
      <c r="P548" s="228"/>
      <c r="Q548" s="228"/>
      <c r="R548" s="228"/>
      <c r="S548" s="228"/>
      <c r="T548" s="228"/>
      <c r="U548" s="228"/>
      <c r="V548" s="228"/>
    </row>
    <row r="549" spans="1:22" ht="13.5" thickBot="1">
      <c r="A549" s="174">
        <f>'[1]зона-МСК'!A550</f>
        <v>20000118166</v>
      </c>
      <c r="B549" s="174" t="str">
        <f>'[1]зона-МСК'!B550</f>
        <v>Шкаф для ключей КЛ-40С с брелками</v>
      </c>
      <c r="C549" s="200">
        <f>'[1]расчет '!BG550</f>
        <v>1620.966521493625</v>
      </c>
      <c r="D549" s="201">
        <f>'[1]расчет '!BH550</f>
        <v>1620.966521493625</v>
      </c>
      <c r="E549" s="201">
        <f>'[1]расчет '!BJ550</f>
        <v>1710.324442893716</v>
      </c>
      <c r="F549" s="213">
        <f>'[1]расчет '!BK550</f>
        <v>1807.6599802941714</v>
      </c>
      <c r="G549" s="214">
        <f>'[1]расчет '!BL550</f>
        <v>2030.1412086380692</v>
      </c>
      <c r="H549" s="205">
        <f>'[1]расчет '!BM550</f>
        <v>2363.8630511539163</v>
      </c>
      <c r="I549" s="215">
        <f>'[1]расчет '!CO550</f>
        <v>2781.015354298725</v>
      </c>
      <c r="J549" s="216"/>
      <c r="K549" s="217"/>
      <c r="L549" s="221">
        <f>'[1]расчет '!CR550</f>
        <v>0</v>
      </c>
      <c r="M549" s="181">
        <f>'[1]расчет '!CS550</f>
        <v>0</v>
      </c>
      <c r="N549" s="227"/>
      <c r="O549" s="228"/>
      <c r="P549" s="228"/>
      <c r="Q549" s="228"/>
      <c r="R549" s="228"/>
      <c r="S549" s="228"/>
      <c r="T549" s="228"/>
      <c r="U549" s="228"/>
      <c r="V549" s="228"/>
    </row>
    <row r="550" spans="1:29" s="219" customFormat="1" ht="13.5" thickBot="1">
      <c r="A550" s="174">
        <f>'[1]зона-МСК'!A551</f>
        <v>20000119930</v>
      </c>
      <c r="B550" s="174" t="str">
        <f>'[1]зона-МСК'!B551</f>
        <v>Шкаф для ключей КЛ-50П (50 пеналов, без брелков)</v>
      </c>
      <c r="C550" s="200">
        <f>'[1]расчет '!BG551</f>
        <v>4200.662761111111</v>
      </c>
      <c r="D550" s="201">
        <f>'[1]расчет '!BH551</f>
        <v>4200.662761111111</v>
      </c>
      <c r="E550" s="201">
        <f>'[1]расчет '!BJ551</f>
        <v>4486.976979241666</v>
      </c>
      <c r="F550" s="213">
        <f>'[1]расчет '!BK551</f>
        <v>4742.333392694444</v>
      </c>
      <c r="G550" s="214">
        <f>'[1]расчет '!BL551</f>
        <v>5326.005194872221</v>
      </c>
      <c r="H550" s="205">
        <f>'[1]расчет '!BM551</f>
        <v>6201.512898138888</v>
      </c>
      <c r="I550" s="215">
        <f>'[1]расчет '!CO551</f>
        <v>7295.8975272222215</v>
      </c>
      <c r="J550" s="216"/>
      <c r="K550" s="217"/>
      <c r="L550" s="221">
        <f>'[1]расчет '!CR551</f>
        <v>0</v>
      </c>
      <c r="M550" s="181">
        <f>'[1]расчет '!CS551</f>
        <v>0</v>
      </c>
      <c r="N550" s="227"/>
      <c r="O550" s="228"/>
      <c r="P550" s="228"/>
      <c r="Q550" s="228"/>
      <c r="R550" s="228"/>
      <c r="S550" s="228"/>
      <c r="T550" s="228"/>
      <c r="U550" s="228"/>
      <c r="V550" s="228"/>
      <c r="W550" s="182"/>
      <c r="X550" s="182"/>
      <c r="Y550" s="182"/>
      <c r="Z550" s="182"/>
      <c r="AA550" s="182"/>
      <c r="AB550" s="182"/>
      <c r="AC550" s="182"/>
    </row>
    <row r="551" spans="1:22" ht="13.5" thickBot="1">
      <c r="A551" s="174">
        <f>'[1]зона-МСК'!A552</f>
        <v>20000119417</v>
      </c>
      <c r="B551" s="174" t="str">
        <f>'[1]зона-МСК'!B552</f>
        <v>Шкаф для ключей КЛ-50П (без пеналов и брелков)</v>
      </c>
      <c r="C551" s="200">
        <f>'[1]расчет '!BG552</f>
        <v>2648.629411111111</v>
      </c>
      <c r="D551" s="201">
        <f>'[1]расчет '!BH552</f>
        <v>2648.629411111111</v>
      </c>
      <c r="E551" s="201">
        <f>'[1]расчет '!BJ552</f>
        <v>2864.3261118166665</v>
      </c>
      <c r="F551" s="213">
        <f>'[1]расчет '!BK552</f>
        <v>3027.336540944444</v>
      </c>
      <c r="G551" s="214">
        <f>'[1]расчет '!BL552</f>
        <v>3399.931807522222</v>
      </c>
      <c r="H551" s="205">
        <f>'[1]расчет '!BM552</f>
        <v>3958.8247073888883</v>
      </c>
      <c r="I551" s="215">
        <f>'[1]расчет '!CO552</f>
        <v>4657.440832222222</v>
      </c>
      <c r="J551" s="216"/>
      <c r="K551" s="217"/>
      <c r="L551" s="221">
        <f>'[1]расчет '!CR552</f>
        <v>0</v>
      </c>
      <c r="M551" s="181">
        <f>'[1]расчет '!CS552</f>
        <v>0</v>
      </c>
      <c r="N551" s="227"/>
      <c r="O551" s="228"/>
      <c r="P551" s="228"/>
      <c r="Q551" s="228"/>
      <c r="R551" s="228"/>
      <c r="S551" s="228"/>
      <c r="T551" s="228"/>
      <c r="U551" s="228"/>
      <c r="V551" s="228"/>
    </row>
    <row r="552" spans="1:22" ht="13.5" thickBot="1">
      <c r="A552" s="174">
        <f>'[1]зона-МСК'!A553</f>
        <v>20000119810</v>
      </c>
      <c r="B552" s="174" t="str">
        <f>'[1]зона-МСК'!B553</f>
        <v>Шкаф для ключей КЛ-50С без брелков</v>
      </c>
      <c r="C552" s="200">
        <f>'[1]расчет '!BG553</f>
        <v>1740.6539214936247</v>
      </c>
      <c r="D552" s="201">
        <f>'[1]расчет '!BH553</f>
        <v>1740.6539214936247</v>
      </c>
      <c r="E552" s="201">
        <f>'[1]расчет '!BJ553</f>
        <v>1835.4576195937157</v>
      </c>
      <c r="F552" s="213">
        <f>'[1]расчет '!BK553</f>
        <v>1939.9145572941711</v>
      </c>
      <c r="G552" s="214">
        <f>'[1]расчет '!BL553</f>
        <v>2178.673272038069</v>
      </c>
      <c r="H552" s="205">
        <f>'[1]расчет '!BM553</f>
        <v>2536.811344153916</v>
      </c>
      <c r="I552" s="215">
        <f>'[1]расчет '!CO553</f>
        <v>2984.4839342987248</v>
      </c>
      <c r="J552" s="216"/>
      <c r="K552" s="217"/>
      <c r="L552" s="221">
        <f>'[1]расчет '!CR553</f>
        <v>0</v>
      </c>
      <c r="M552" s="181">
        <f>'[1]расчет '!CS553</f>
        <v>0</v>
      </c>
      <c r="N552" s="227"/>
      <c r="O552" s="228"/>
      <c r="P552" s="228"/>
      <c r="Q552" s="228"/>
      <c r="R552" s="228"/>
      <c r="S552" s="228"/>
      <c r="T552" s="228"/>
      <c r="U552" s="228"/>
      <c r="V552" s="228"/>
    </row>
    <row r="553" spans="1:22" ht="13.5" thickBot="1">
      <c r="A553" s="174">
        <f>'[1]зона-МСК'!A554</f>
        <v>20000118167</v>
      </c>
      <c r="B553" s="174" t="str">
        <f>'[1]зона-МСК'!B554</f>
        <v>Шкаф для ключей КЛ-50С с брелками</v>
      </c>
      <c r="C553" s="200">
        <f>'[1]расчет '!BG554</f>
        <v>1879.8555714936247</v>
      </c>
      <c r="D553" s="201">
        <f>'[1]расчет '!BH554</f>
        <v>1879.8555714936247</v>
      </c>
      <c r="E553" s="201">
        <f>'[1]расчет '!BJ554</f>
        <v>1980.9929446687156</v>
      </c>
      <c r="F553" s="213">
        <f>'[1]расчет '!BK554</f>
        <v>2093.732380544171</v>
      </c>
      <c r="G553" s="214">
        <f>'[1]расчет '!BL554</f>
        <v>2351.422519688069</v>
      </c>
      <c r="H553" s="205">
        <f>'[1]расчет '!BM554</f>
        <v>2737.957728403916</v>
      </c>
      <c r="I553" s="215">
        <f>'[1]расчет '!CO554</f>
        <v>3221.1267392987247</v>
      </c>
      <c r="J553" s="216"/>
      <c r="K553" s="217"/>
      <c r="L553" s="221">
        <f>'[1]расчет '!CR554</f>
        <v>0</v>
      </c>
      <c r="M553" s="181">
        <f>'[1]расчет '!CS554</f>
        <v>0</v>
      </c>
      <c r="N553" s="227"/>
      <c r="O553" s="228"/>
      <c r="P553" s="228"/>
      <c r="Q553" s="228"/>
      <c r="R553" s="228"/>
      <c r="S553" s="228"/>
      <c r="T553" s="228"/>
      <c r="U553" s="228"/>
      <c r="V553" s="228"/>
    </row>
    <row r="554" spans="1:22" ht="13.5" thickBot="1">
      <c r="A554" s="174">
        <f>'[1]зона-МСК'!A555</f>
        <v>20000115017</v>
      </c>
      <c r="B554" s="174" t="str">
        <f>'[1]зона-МСК'!B555</f>
        <v>Шкаф для ключей КЛ-60 без брелков</v>
      </c>
      <c r="C554" s="200">
        <f>'[1]расчет '!BG555</f>
        <v>1264.8492096491227</v>
      </c>
      <c r="D554" s="201">
        <f>'[1]расчет '!BH555</f>
        <v>1264.8492096491227</v>
      </c>
      <c r="E554" s="201">
        <f>'[1]расчет '!BJ555</f>
        <v>1337.4289111881576</v>
      </c>
      <c r="F554" s="213">
        <f>'[1]расчет '!BK555</f>
        <v>1413.5427516622804</v>
      </c>
      <c r="G554" s="214">
        <f>'[1]расчет '!BL555</f>
        <v>1587.517244174561</v>
      </c>
      <c r="H554" s="205">
        <f>'[1]расчет '!BM555</f>
        <v>1848.478982942982</v>
      </c>
      <c r="I554" s="215">
        <f>'[1]расчет '!CO555</f>
        <v>2174.6811564035083</v>
      </c>
      <c r="J554" s="216"/>
      <c r="K554" s="217"/>
      <c r="L554" s="221">
        <f>'[1]расчет '!CR555</f>
        <v>0</v>
      </c>
      <c r="M554" s="181">
        <f>'[1]расчет '!CS555</f>
        <v>0</v>
      </c>
      <c r="N554" s="227"/>
      <c r="O554" s="228"/>
      <c r="P554" s="228"/>
      <c r="Q554" s="228"/>
      <c r="R554" s="228"/>
      <c r="S554" s="228"/>
      <c r="T554" s="228"/>
      <c r="U554" s="228"/>
      <c r="V554" s="228"/>
    </row>
    <row r="555" spans="1:22" ht="13.5" thickBot="1">
      <c r="A555" s="174">
        <f>'[1]зона-МСК'!A556</f>
        <v>20000120107</v>
      </c>
      <c r="B555" s="174" t="str">
        <f>'[1]зона-МСК'!B556</f>
        <v>Шкаф для ключей КЛ-60 с брелками</v>
      </c>
      <c r="C555" s="200">
        <f>'[1]расчет '!BG556</f>
        <v>1431.3708096491225</v>
      </c>
      <c r="D555" s="201">
        <f>'[1]расчет '!BH556</f>
        <v>1431.3708096491225</v>
      </c>
      <c r="E555" s="201">
        <f>'[1]расчет '!BJ556</f>
        <v>1511.5272439881574</v>
      </c>
      <c r="F555" s="213">
        <f>'[1]расчет '!BK556</f>
        <v>1597.5491196622802</v>
      </c>
      <c r="G555" s="214">
        <f>'[1]расчет '!BL556</f>
        <v>1794.1705497745609</v>
      </c>
      <c r="H555" s="205">
        <f>'[1]расчет '!BM556</f>
        <v>2089.102694942982</v>
      </c>
      <c r="I555" s="215">
        <f>'[1]расчет '!CO556</f>
        <v>2457.767876403508</v>
      </c>
      <c r="J555" s="216"/>
      <c r="K555" s="217"/>
      <c r="L555" s="221">
        <f>'[1]расчет '!CR556</f>
        <v>0</v>
      </c>
      <c r="M555" s="181">
        <f>'[1]расчет '!CS556</f>
        <v>0</v>
      </c>
      <c r="N555" s="227"/>
      <c r="O555" s="228"/>
      <c r="P555" s="228"/>
      <c r="Q555" s="228"/>
      <c r="R555" s="228"/>
      <c r="S555" s="228"/>
      <c r="T555" s="228"/>
      <c r="U555" s="228"/>
      <c r="V555" s="228"/>
    </row>
    <row r="556" spans="1:22" ht="13.5" thickBot="1">
      <c r="A556" s="174">
        <f>'[1]зона-МСК'!A557</f>
        <v>20000114904</v>
      </c>
      <c r="B556" s="174" t="str">
        <f>'[1]зона-МСК'!B557</f>
        <v>Шкаф для ключей КЛ-80 без брелков</v>
      </c>
      <c r="C556" s="200">
        <f>'[1]расчет '!BG557</f>
        <v>1583.0738833333332</v>
      </c>
      <c r="D556" s="201">
        <f>'[1]расчет '!BH557</f>
        <v>1583.0738833333335</v>
      </c>
      <c r="E556" s="201">
        <f>'[1]расчет '!BJ557</f>
        <v>1672.9507567437502</v>
      </c>
      <c r="F556" s="213">
        <f>'[1]расчет '!BK557</f>
        <v>1768.1593363958336</v>
      </c>
      <c r="G556" s="214">
        <f>'[1]расчет '!BL557</f>
        <v>1985.7789470291668</v>
      </c>
      <c r="H556" s="205">
        <f>'[1]расчет '!BM557</f>
        <v>2312.208362979167</v>
      </c>
      <c r="I556" s="215">
        <f>'[1]расчет '!CO557</f>
        <v>2720.245132916667</v>
      </c>
      <c r="J556" s="216"/>
      <c r="K556" s="217"/>
      <c r="L556" s="221">
        <f>'[1]расчет '!CR557</f>
        <v>0</v>
      </c>
      <c r="M556" s="181">
        <f>'[1]расчет '!CS557</f>
        <v>0</v>
      </c>
      <c r="N556" s="227"/>
      <c r="O556" s="228"/>
      <c r="P556" s="228"/>
      <c r="Q556" s="228"/>
      <c r="R556" s="228"/>
      <c r="S556" s="228"/>
      <c r="T556" s="228"/>
      <c r="U556" s="228"/>
      <c r="V556" s="228"/>
    </row>
    <row r="557" spans="1:22" ht="13.5" thickBot="1">
      <c r="A557" s="174">
        <f>'[1]зона-МСК'!A558</f>
        <v>20000119824</v>
      </c>
      <c r="B557" s="174" t="str">
        <f>'[1]зона-МСК'!B558</f>
        <v>Шкаф для ключей КЛ-80 с брелками</v>
      </c>
      <c r="C557" s="200">
        <f>'[1]расчет '!BG558</f>
        <v>1804.2353833333332</v>
      </c>
      <c r="D557" s="201">
        <f>'[1]расчет '!BH558</f>
        <v>1804.2353833333334</v>
      </c>
      <c r="E557" s="201">
        <f>'[1]расчет '!BJ558</f>
        <v>1904.1751049937502</v>
      </c>
      <c r="F557" s="213">
        <f>'[1]расчет '!BK558</f>
        <v>2012.5427938958335</v>
      </c>
      <c r="G557" s="214">
        <f>'[1]расчет '!BL558</f>
        <v>2260.2403685291665</v>
      </c>
      <c r="H557" s="205">
        <f>'[1]расчет '!BM558</f>
        <v>2631.7867304791666</v>
      </c>
      <c r="I557" s="215">
        <f>'[1]расчет '!CO558</f>
        <v>3096.219682916667</v>
      </c>
      <c r="J557" s="216"/>
      <c r="K557" s="217"/>
      <c r="L557" s="221">
        <f>'[1]расчет '!CR558</f>
        <v>0</v>
      </c>
      <c r="M557" s="181">
        <f>'[1]расчет '!CS558</f>
        <v>0</v>
      </c>
      <c r="N557" s="227"/>
      <c r="O557" s="228"/>
      <c r="P557" s="228"/>
      <c r="Q557" s="228"/>
      <c r="R557" s="228"/>
      <c r="S557" s="228"/>
      <c r="T557" s="228"/>
      <c r="U557" s="228"/>
      <c r="V557" s="228"/>
    </row>
    <row r="558" spans="1:29" s="210" customFormat="1" ht="13.5" thickBot="1">
      <c r="A558" s="199" t="e">
        <f>'[1]зона-МСК'!A559</f>
        <v>#REF!</v>
      </c>
      <c r="B558" s="199"/>
      <c r="C558" s="200" t="e">
        <f>'[1]расчет '!BG559</f>
        <v>#DIV/0!</v>
      </c>
      <c r="D558" s="201" t="e">
        <f>'[1]расчет '!BH559</f>
        <v>#DIV/0!</v>
      </c>
      <c r="E558" s="201">
        <f>'[1]расчет '!BJ559</f>
        <v>0</v>
      </c>
      <c r="F558" s="213">
        <f>'[1]расчет '!BK559</f>
        <v>0</v>
      </c>
      <c r="G558" s="214">
        <f>'[1]расчет '!BL559</f>
        <v>0</v>
      </c>
      <c r="H558" s="205">
        <f>'[1]расчет '!BM559</f>
        <v>0</v>
      </c>
      <c r="I558" s="215" t="e">
        <f>'[1]расчет '!CO559</f>
        <v>#REF!</v>
      </c>
      <c r="J558" s="216"/>
      <c r="K558" s="217"/>
      <c r="L558" s="221" t="e">
        <f>'[1]расчет '!CR559</f>
        <v>#REF!</v>
      </c>
      <c r="M558" s="181" t="e">
        <f>'[1]расчет '!CS559</f>
        <v>#REF!</v>
      </c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</row>
    <row r="559" spans="1:22" ht="13.5" thickBot="1">
      <c r="A559" s="174" t="e">
        <f>'[1]зона-МСК'!A560</f>
        <v>#REF!</v>
      </c>
      <c r="B559" s="174" t="str">
        <f>'[1]зона-МСК'!B560</f>
        <v>Шкаф для ключей КЛ-100 с брелками-КОМПЛЕКТ</v>
      </c>
      <c r="C559" s="200">
        <f>'[1]расчет '!BG560</f>
        <v>35.776942355889716</v>
      </c>
      <c r="D559" s="201">
        <f>'[1]расчет '!BH560</f>
        <v>35.776942355889716</v>
      </c>
      <c r="E559" s="201">
        <f>'[1]расчет '!BJ560</f>
        <v>0</v>
      </c>
      <c r="F559" s="213">
        <f>'[1]расчет '!BK560</f>
        <v>0</v>
      </c>
      <c r="G559" s="214">
        <f>'[1]расчет '!BL560</f>
        <v>0</v>
      </c>
      <c r="H559" s="205">
        <f>'[1]расчет '!BM560</f>
        <v>0</v>
      </c>
      <c r="I559" s="215">
        <f>'[1]расчет '!CO560</f>
        <v>0</v>
      </c>
      <c r="J559" s="216"/>
      <c r="K559" s="217"/>
      <c r="L559" s="221" t="e">
        <f>'[1]расчет '!CR560</f>
        <v>#REF!</v>
      </c>
      <c r="M559" s="181" t="e">
        <f>'[1]расчет '!CS560</f>
        <v>#REF!</v>
      </c>
      <c r="N559" s="227"/>
      <c r="O559" s="228"/>
      <c r="P559" s="228"/>
      <c r="Q559" s="228"/>
      <c r="R559" s="228"/>
      <c r="S559" s="228"/>
      <c r="T559" s="228"/>
      <c r="U559" s="228"/>
      <c r="V559" s="228"/>
    </row>
    <row r="560" spans="1:22" ht="13.5" thickBot="1">
      <c r="A560" s="174" t="e">
        <f>'[1]зона-МСК'!A561</f>
        <v>#REF!</v>
      </c>
      <c r="B560" s="174" t="str">
        <f>'[1]зона-МСК'!B561</f>
        <v>Шкаф для ключей КЛ-20 с брелками-КОМПЛЕКТ</v>
      </c>
      <c r="C560" s="200">
        <f>'[1]расчет '!BG561</f>
        <v>15.349462365591396</v>
      </c>
      <c r="D560" s="201">
        <f>'[1]расчет '!BH561</f>
        <v>15.349462365591396</v>
      </c>
      <c r="E560" s="201">
        <f>'[1]расчет '!BJ561</f>
        <v>0</v>
      </c>
      <c r="F560" s="213">
        <f>'[1]расчет '!BK561</f>
        <v>0</v>
      </c>
      <c r="G560" s="214">
        <f>'[1]расчет '!BL561</f>
        <v>0</v>
      </c>
      <c r="H560" s="205">
        <f>'[1]расчет '!BM561</f>
        <v>0</v>
      </c>
      <c r="I560" s="215">
        <f>'[1]расчет '!CO561</f>
        <v>0</v>
      </c>
      <c r="J560" s="216"/>
      <c r="K560" s="217"/>
      <c r="L560" s="221" t="e">
        <f>'[1]расчет '!CR561</f>
        <v>#REF!</v>
      </c>
      <c r="M560" s="181" t="e">
        <f>'[1]расчет '!CS561</f>
        <v>#REF!</v>
      </c>
      <c r="N560" s="227"/>
      <c r="O560" s="228"/>
      <c r="P560" s="228"/>
      <c r="Q560" s="228"/>
      <c r="R560" s="228"/>
      <c r="S560" s="228"/>
      <c r="T560" s="228"/>
      <c r="U560" s="228"/>
      <c r="V560" s="228"/>
    </row>
    <row r="561" spans="1:22" ht="13.5" thickBot="1">
      <c r="A561" s="174" t="e">
        <f>'[1]зона-МСК'!A562</f>
        <v>#REF!</v>
      </c>
      <c r="B561" s="174" t="str">
        <f>'[1]зона-МСК'!B562</f>
        <v>Шкаф для ключей КЛ-30П 30 пеналов без брелков-КОМП</v>
      </c>
      <c r="C561" s="200">
        <f>'[1]расчет '!BG562</f>
        <v>79.30555555555554</v>
      </c>
      <c r="D561" s="201">
        <f>'[1]расчет '!BH562</f>
        <v>79.30555555555554</v>
      </c>
      <c r="E561" s="201">
        <f>'[1]расчет '!BJ562</f>
        <v>0</v>
      </c>
      <c r="F561" s="213">
        <f>'[1]расчет '!BK562</f>
        <v>0</v>
      </c>
      <c r="G561" s="214">
        <f>'[1]расчет '!BL562</f>
        <v>0</v>
      </c>
      <c r="H561" s="205">
        <f>'[1]расчет '!BM562</f>
        <v>0</v>
      </c>
      <c r="I561" s="215">
        <f>'[1]расчет '!CO562</f>
        <v>0</v>
      </c>
      <c r="J561" s="216"/>
      <c r="K561" s="217"/>
      <c r="L561" s="221" t="e">
        <f>'[1]расчет '!CR562</f>
        <v>#REF!</v>
      </c>
      <c r="M561" s="181" t="e">
        <f>'[1]расчет '!CS562</f>
        <v>#REF!</v>
      </c>
      <c r="N561" s="227"/>
      <c r="O561" s="228"/>
      <c r="P561" s="228"/>
      <c r="Q561" s="228"/>
      <c r="R561" s="228"/>
      <c r="S561" s="228"/>
      <c r="T561" s="228"/>
      <c r="U561" s="228"/>
      <c r="V561" s="228"/>
    </row>
    <row r="562" spans="1:22" ht="13.5" thickBot="1">
      <c r="A562" s="174" t="e">
        <f>'[1]зона-МСК'!A563</f>
        <v>#REF!</v>
      </c>
      <c r="B562" s="174" t="str">
        <f>'[1]зона-МСК'!B563</f>
        <v>Шкаф для ключей КЛ-40 с брелками-КОМПЛЕКТ</v>
      </c>
      <c r="C562" s="200">
        <f>'[1]расчет '!BG563</f>
        <v>19.826388888888886</v>
      </c>
      <c r="D562" s="201">
        <f>'[1]расчет '!BH563</f>
        <v>19.826388888888886</v>
      </c>
      <c r="E562" s="201">
        <f>'[1]расчет '!BJ563</f>
        <v>0</v>
      </c>
      <c r="F562" s="213">
        <f>'[1]расчет '!BK563</f>
        <v>0</v>
      </c>
      <c r="G562" s="214">
        <f>'[1]расчет '!BL563</f>
        <v>0</v>
      </c>
      <c r="H562" s="205">
        <f>'[1]расчет '!BM563</f>
        <v>0</v>
      </c>
      <c r="I562" s="215">
        <f>'[1]расчет '!CO563</f>
        <v>0</v>
      </c>
      <c r="J562" s="216"/>
      <c r="K562" s="217"/>
      <c r="L562" s="221" t="e">
        <f>'[1]расчет '!CR563</f>
        <v>#REF!</v>
      </c>
      <c r="M562" s="181" t="e">
        <f>'[1]расчет '!CS563</f>
        <v>#REF!</v>
      </c>
      <c r="N562" s="227"/>
      <c r="O562" s="228"/>
      <c r="P562" s="228"/>
      <c r="Q562" s="228"/>
      <c r="R562" s="228"/>
      <c r="S562" s="228"/>
      <c r="T562" s="228"/>
      <c r="U562" s="228"/>
      <c r="V562" s="228"/>
    </row>
    <row r="563" spans="1:22" ht="13.5" thickBot="1">
      <c r="A563" s="174" t="e">
        <f>'[1]зона-МСК'!A564</f>
        <v>#REF!</v>
      </c>
      <c r="B563" s="174" t="str">
        <f>'[1]зона-МСК'!B564</f>
        <v>Шкаф для ключей КЛ-60 с брелками-КОМПЛЕКТ</v>
      </c>
      <c r="C563" s="200">
        <f>'[1]расчет '!BG564</f>
        <v>25.043859649122805</v>
      </c>
      <c r="D563" s="201">
        <f>'[1]расчет '!BH564</f>
        <v>25.043859649122805</v>
      </c>
      <c r="E563" s="201">
        <f>'[1]расчет '!BJ564</f>
        <v>0</v>
      </c>
      <c r="F563" s="213">
        <f>'[1]расчет '!BK564</f>
        <v>0</v>
      </c>
      <c r="G563" s="214">
        <f>'[1]расчет '!BL564</f>
        <v>0</v>
      </c>
      <c r="H563" s="205">
        <f>'[1]расчет '!BM564</f>
        <v>0</v>
      </c>
      <c r="I563" s="215">
        <f>'[1]расчет '!CO564</f>
        <v>0</v>
      </c>
      <c r="J563" s="216"/>
      <c r="K563" s="217"/>
      <c r="L563" s="221" t="e">
        <f>'[1]расчет '!CR564</f>
        <v>#REF!</v>
      </c>
      <c r="M563" s="181" t="e">
        <f>'[1]расчет '!CS564</f>
        <v>#REF!</v>
      </c>
      <c r="N563" s="227"/>
      <c r="O563" s="228"/>
      <c r="P563" s="228"/>
      <c r="Q563" s="228"/>
      <c r="R563" s="228"/>
      <c r="S563" s="228"/>
      <c r="T563" s="228"/>
      <c r="U563" s="228"/>
      <c r="V563" s="228"/>
    </row>
    <row r="564" spans="1:22" ht="13.5" thickBot="1">
      <c r="A564" s="174" t="e">
        <f>'[1]зона-МСК'!A565</f>
        <v>#REF!</v>
      </c>
      <c r="B564" s="174" t="str">
        <f>'[1]зона-МСК'!B565</f>
        <v>Шкаф для ключей КЛ-80 с брелками-КОМПЛЕКТ</v>
      </c>
      <c r="C564" s="200">
        <f>'[1]расчет '!BG565</f>
        <v>29.73958333333333</v>
      </c>
      <c r="D564" s="201">
        <f>'[1]расчет '!BH565</f>
        <v>29.73958333333333</v>
      </c>
      <c r="E564" s="201">
        <f>'[1]расчет '!BJ565</f>
        <v>0</v>
      </c>
      <c r="F564" s="213">
        <f>'[1]расчет '!BK565</f>
        <v>0</v>
      </c>
      <c r="G564" s="214">
        <f>'[1]расчет '!BL565</f>
        <v>0</v>
      </c>
      <c r="H564" s="205">
        <f>'[1]расчет '!BM565</f>
        <v>0</v>
      </c>
      <c r="I564" s="215">
        <f>'[1]расчет '!CO565</f>
        <v>0</v>
      </c>
      <c r="J564" s="216"/>
      <c r="K564" s="217"/>
      <c r="L564" s="221" t="e">
        <f>'[1]расчет '!CR565</f>
        <v>#REF!</v>
      </c>
      <c r="M564" s="181" t="e">
        <f>'[1]расчет '!CS565</f>
        <v>#REF!</v>
      </c>
      <c r="N564" s="227"/>
      <c r="O564" s="228"/>
      <c r="P564" s="228"/>
      <c r="Q564" s="228"/>
      <c r="R564" s="228"/>
      <c r="S564" s="228"/>
      <c r="T564" s="228"/>
      <c r="U564" s="228"/>
      <c r="V564" s="228"/>
    </row>
    <row r="565" spans="1:29" s="210" customFormat="1" ht="13.5" thickBot="1">
      <c r="A565" s="199" t="e">
        <f>'[1]зона-МСК'!A566</f>
        <v>#REF!</v>
      </c>
      <c r="B565" s="199" t="str">
        <f>'[1]зона-МСК'!B566</f>
        <v>Почтовые ящики</v>
      </c>
      <c r="C565" s="200" t="e">
        <f>'[1]расчет '!BG566</f>
        <v>#DIV/0!</v>
      </c>
      <c r="D565" s="201" t="e">
        <f>'[1]расчет '!BH566</f>
        <v>#DIV/0!</v>
      </c>
      <c r="E565" s="201">
        <f>'[1]расчет '!BJ566</f>
        <v>0</v>
      </c>
      <c r="F565" s="213">
        <f>'[1]расчет '!BK566</f>
        <v>0</v>
      </c>
      <c r="G565" s="214">
        <f>'[1]расчет '!BL566</f>
        <v>0</v>
      </c>
      <c r="H565" s="205">
        <f>'[1]расчет '!BM566</f>
        <v>0</v>
      </c>
      <c r="I565" s="215" t="e">
        <f>'[1]расчет '!CO566</f>
        <v>#REF!</v>
      </c>
      <c r="J565" s="216"/>
      <c r="K565" s="217"/>
      <c r="L565" s="221">
        <f>'[1]расчет '!CR566</f>
        <v>0</v>
      </c>
      <c r="M565" s="181">
        <f>'[1]расчет '!CS566</f>
        <v>0</v>
      </c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</row>
    <row r="566" spans="1:22" ht="13.5" thickBot="1">
      <c r="A566" s="174">
        <f>'[1]зона-МСК'!A567</f>
        <v>20000118830</v>
      </c>
      <c r="B566" s="174" t="str">
        <f>'[1]зона-МСК'!B567</f>
        <v>Почтовый ящик ЯП-1</v>
      </c>
      <c r="C566" s="200">
        <f>'[1]расчет '!BG567</f>
        <v>649.9148677777778</v>
      </c>
      <c r="D566" s="201">
        <f>'[1]расчет '!BH567</f>
        <v>649.9148677777778</v>
      </c>
      <c r="E566" s="201">
        <f>'[1]расчет '!BJ567</f>
        <v>671.04917848375</v>
      </c>
      <c r="F566" s="213">
        <f>'[1]расчет '!BK567</f>
        <v>709.2389691291667</v>
      </c>
      <c r="G566" s="214">
        <f>'[1]расчет '!BL567</f>
        <v>796.5299191758332</v>
      </c>
      <c r="H566" s="205">
        <f>'[1]расчет '!BM567</f>
        <v>927.4663442458332</v>
      </c>
      <c r="I566" s="215">
        <f>'[1]расчет '!CO567</f>
        <v>1091.1368755833332</v>
      </c>
      <c r="J566" s="216"/>
      <c r="K566" s="217"/>
      <c r="L566" s="221">
        <f>'[1]расчет '!CR567</f>
        <v>0</v>
      </c>
      <c r="M566" s="181">
        <f>'[1]расчет '!CS567</f>
        <v>0</v>
      </c>
      <c r="N566" s="227"/>
      <c r="O566" s="228"/>
      <c r="P566" s="228"/>
      <c r="Q566" s="228"/>
      <c r="R566" s="228"/>
      <c r="S566" s="228"/>
      <c r="T566" s="228"/>
      <c r="U566" s="228"/>
      <c r="V566" s="228"/>
    </row>
    <row r="567" spans="1:22" ht="13.5" thickBot="1">
      <c r="A567" s="174">
        <f>'[1]зона-МСК'!A568</f>
        <v>20000120735</v>
      </c>
      <c r="B567" s="174" t="str">
        <f>'[1]зона-МСК'!B568</f>
        <v>Почтовый ящик ЯП-10</v>
      </c>
      <c r="C567" s="200">
        <f>'[1]расчет '!BG568</f>
        <v>5131.986517777777</v>
      </c>
      <c r="D567" s="201">
        <f>'[1]расчет '!BH568</f>
        <v>5131.986517777777</v>
      </c>
      <c r="E567" s="201">
        <f>'[1]расчет '!BJ568</f>
        <v>5323.1639829774995</v>
      </c>
      <c r="F567" s="213">
        <f>'[1]расчет '!BK568</f>
        <v>5626.108274691666</v>
      </c>
      <c r="G567" s="214">
        <f>'[1]расчет '!BL568</f>
        <v>6318.552370038333</v>
      </c>
      <c r="H567" s="205">
        <f>'[1]расчет '!BM568</f>
        <v>7357.218513058332</v>
      </c>
      <c r="I567" s="215">
        <f>'[1]расчет '!CO568</f>
        <v>8655.551191833332</v>
      </c>
      <c r="J567" s="216"/>
      <c r="K567" s="217"/>
      <c r="L567" s="221">
        <f>'[1]расчет '!CR568</f>
        <v>0</v>
      </c>
      <c r="M567" s="181">
        <f>'[1]расчет '!CS568</f>
        <v>0</v>
      </c>
      <c r="N567" s="227"/>
      <c r="O567" s="228"/>
      <c r="P567" s="228"/>
      <c r="Q567" s="228"/>
      <c r="R567" s="228"/>
      <c r="S567" s="228"/>
      <c r="T567" s="228"/>
      <c r="U567" s="228"/>
      <c r="V567" s="228"/>
    </row>
    <row r="568" spans="1:22" ht="13.5" thickBot="1">
      <c r="A568" s="174">
        <f>'[1]зона-МСК'!A569</f>
        <v>20000118831</v>
      </c>
      <c r="B568" s="174" t="str">
        <f>'[1]зона-МСК'!B569</f>
        <v>Почтовый ящик ЯП-2</v>
      </c>
      <c r="C568" s="200">
        <f>'[1]расчет '!BG569</f>
        <v>875.5055963218391</v>
      </c>
      <c r="D568" s="201">
        <f>'[1]расчет '!BH569</f>
        <v>875.5055963218391</v>
      </c>
      <c r="E568" s="201">
        <f>'[1]расчет '!BJ569</f>
        <v>907.533344815862</v>
      </c>
      <c r="F568" s="213">
        <f>'[1]расчет '!BK569</f>
        <v>959.1815839517242</v>
      </c>
      <c r="G568" s="214">
        <f>'[1]расчет '!BL569</f>
        <v>1077.2347019765516</v>
      </c>
      <c r="H568" s="205">
        <f>'[1]расчет '!BM569</f>
        <v>1254.314379013793</v>
      </c>
      <c r="I568" s="215">
        <f>'[1]расчет '!CO569</f>
        <v>1475.6639753103448</v>
      </c>
      <c r="J568" s="216"/>
      <c r="K568" s="217"/>
      <c r="L568" s="221">
        <f>'[1]расчет '!CR569</f>
        <v>0</v>
      </c>
      <c r="M568" s="181">
        <f>'[1]расчет '!CS569</f>
        <v>0</v>
      </c>
      <c r="N568" s="227"/>
      <c r="O568" s="228"/>
      <c r="P568" s="228"/>
      <c r="Q568" s="228"/>
      <c r="R568" s="228"/>
      <c r="S568" s="228"/>
      <c r="T568" s="228"/>
      <c r="U568" s="228"/>
      <c r="V568" s="228"/>
    </row>
    <row r="569" spans="1:22" ht="13.5" thickBot="1">
      <c r="A569" s="174">
        <f>'[1]зона-МСК'!A570</f>
        <v>20000119281</v>
      </c>
      <c r="B569" s="174" t="str">
        <f>'[1]зона-МСК'!B570</f>
        <v>Почтовый ящик ЯП-3</v>
      </c>
      <c r="C569" s="200">
        <f>'[1]расчет '!BG570</f>
        <v>814.8505477777778</v>
      </c>
      <c r="D569" s="201">
        <f>'[1]расчет '!BH570</f>
        <v>814.8505477777778</v>
      </c>
      <c r="E569" s="201">
        <f>'[1]расчет '!BJ570</f>
        <v>838.4176597637498</v>
      </c>
      <c r="F569" s="213">
        <f>'[1]расчет '!BK570</f>
        <v>886.1324859291665</v>
      </c>
      <c r="G569" s="214">
        <f>'[1]расчет '!BL570</f>
        <v>995.1949457358331</v>
      </c>
      <c r="H569" s="205">
        <f>'[1]расчет '!BM570</f>
        <v>1158.788635445833</v>
      </c>
      <c r="I569" s="215">
        <f>'[1]расчет '!CO570</f>
        <v>1363.280747583333</v>
      </c>
      <c r="J569" s="216"/>
      <c r="K569" s="217"/>
      <c r="L569" s="221">
        <f>'[1]расчет '!CR570</f>
        <v>0</v>
      </c>
      <c r="M569" s="181">
        <f>'[1]расчет '!CS570</f>
        <v>0</v>
      </c>
      <c r="N569" s="227"/>
      <c r="O569" s="228"/>
      <c r="P569" s="228"/>
      <c r="Q569" s="228"/>
      <c r="R569" s="228"/>
      <c r="S569" s="228"/>
      <c r="T569" s="228"/>
      <c r="U569" s="228"/>
      <c r="V569" s="228"/>
    </row>
    <row r="570" spans="1:22" ht="13.5" thickBot="1">
      <c r="A570" s="174">
        <f>'[1]зона-МСК'!A571</f>
        <v>20000120283</v>
      </c>
      <c r="B570" s="174" t="str">
        <f>'[1]зона-МСК'!B571</f>
        <v>Почтовый ящик ЯП-4</v>
      </c>
      <c r="C570" s="200">
        <f>'[1]расчет '!BG571</f>
        <v>772.3280677777778</v>
      </c>
      <c r="D570" s="201">
        <f>'[1]расчет '!BH571</f>
        <v>772.328067777778</v>
      </c>
      <c r="E570" s="201">
        <f>'[1]расчет '!BJ571</f>
        <v>795.2679731837497</v>
      </c>
      <c r="F570" s="213">
        <f>'[1]расчет '!BK571</f>
        <v>840.5271261291665</v>
      </c>
      <c r="G570" s="214">
        <f>'[1]расчет '!BL571</f>
        <v>943.9766185758331</v>
      </c>
      <c r="H570" s="205">
        <f>'[1]расчет '!BM571</f>
        <v>1099.150857245833</v>
      </c>
      <c r="I570" s="215">
        <f>'[1]расчет '!CO571</f>
        <v>1293.118655583333</v>
      </c>
      <c r="J570" s="216"/>
      <c r="K570" s="217"/>
      <c r="L570" s="221">
        <f>'[1]расчет '!CR571</f>
        <v>0</v>
      </c>
      <c r="M570" s="181">
        <f>'[1]расчет '!CS571</f>
        <v>0</v>
      </c>
      <c r="N570" s="227"/>
      <c r="O570" s="228"/>
      <c r="P570" s="228"/>
      <c r="Q570" s="228"/>
      <c r="R570" s="228"/>
      <c r="S570" s="228"/>
      <c r="T570" s="228"/>
      <c r="U570" s="228"/>
      <c r="V570" s="228"/>
    </row>
    <row r="571" spans="1:22" ht="13.5" thickBot="1">
      <c r="A571" s="174">
        <f>'[1]зона-МСК'!A572</f>
        <v>20000115428</v>
      </c>
      <c r="B571" s="174" t="str">
        <f>'[1]зона-МСК'!B572</f>
        <v>Почтовый ящик ЯПС-3</v>
      </c>
      <c r="C571" s="200">
        <f>'[1]расчет '!BG572</f>
        <v>2196.3333051851855</v>
      </c>
      <c r="D571" s="201">
        <f>'[1]расчет '!BH572</f>
        <v>2196.3333051851855</v>
      </c>
      <c r="E571" s="201">
        <f>'[1]расчет '!BJ572</f>
        <v>2305.716330811667</v>
      </c>
      <c r="F571" s="213">
        <f>'[1]расчет '!BK572</f>
        <v>2436.9359593944446</v>
      </c>
      <c r="G571" s="214">
        <f>'[1]расчет '!BL572</f>
        <v>2736.8665390122223</v>
      </c>
      <c r="H571" s="205">
        <f>'[1]расчет '!BM572</f>
        <v>3186.762408438889</v>
      </c>
      <c r="I571" s="215">
        <f>'[1]расчет '!CO572</f>
        <v>3749.1322452222225</v>
      </c>
      <c r="J571" s="216"/>
      <c r="K571" s="217"/>
      <c r="L571" s="221">
        <f>'[1]расчет '!CR572</f>
        <v>0</v>
      </c>
      <c r="M571" s="181">
        <f>'[1]расчет '!CS572</f>
        <v>0</v>
      </c>
      <c r="N571" s="227"/>
      <c r="O571" s="228"/>
      <c r="P571" s="228"/>
      <c r="Q571" s="228"/>
      <c r="R571" s="228"/>
      <c r="S571" s="228"/>
      <c r="T571" s="228"/>
      <c r="U571" s="228"/>
      <c r="V571" s="228"/>
    </row>
    <row r="572" spans="1:22" ht="13.5" thickBot="1">
      <c r="A572" s="174" t="e">
        <f>'[1]зона-МСК'!A573</f>
        <v>#REF!</v>
      </c>
      <c r="B572" s="174" t="str">
        <f>'[1]зона-МСК'!B573</f>
        <v>Почтовый ящик ЯПС-4</v>
      </c>
      <c r="C572" s="200">
        <f>'[1]расчет '!BG573</f>
        <v>2436.0054651851856</v>
      </c>
      <c r="D572" s="201">
        <f>'[1]расчет '!BH573</f>
        <v>2436.0054651851856</v>
      </c>
      <c r="E572" s="201">
        <f>'[1]расчет '!BJ573</f>
        <v>2548.9236551716667</v>
      </c>
      <c r="F572" s="213">
        <f>'[1]расчет '!BK573</f>
        <v>2693.984350994445</v>
      </c>
      <c r="G572" s="214">
        <f>'[1]расчет '!BL573</f>
        <v>3025.5516557322226</v>
      </c>
      <c r="H572" s="205">
        <f>'[1]расчет '!BM573</f>
        <v>3522.902612838889</v>
      </c>
      <c r="I572" s="215">
        <f>'[1]расчет '!CO573</f>
        <v>4144.591309222223</v>
      </c>
      <c r="J572" s="216"/>
      <c r="K572" s="217"/>
      <c r="L572" s="221">
        <f>'[1]расчет '!CR573</f>
        <v>0</v>
      </c>
      <c r="M572" s="181">
        <f>'[1]расчет '!CS573</f>
        <v>0</v>
      </c>
      <c r="N572" s="227"/>
      <c r="O572" s="228"/>
      <c r="P572" s="228"/>
      <c r="Q572" s="228"/>
      <c r="R572" s="228"/>
      <c r="S572" s="228"/>
      <c r="T572" s="228"/>
      <c r="U572" s="228"/>
      <c r="V572" s="228"/>
    </row>
    <row r="573" spans="1:22" ht="13.5" thickBot="1">
      <c r="A573" s="174">
        <f>'[1]зона-МСК'!A574</f>
        <v>20000122517</v>
      </c>
      <c r="B573" s="174" t="str">
        <f>'[1]зона-МСК'!B574</f>
        <v>Почтовый ящик ЯПС-6/5</v>
      </c>
      <c r="C573" s="200">
        <f>'[1]расчет '!BG574</f>
        <v>1459.5905177777777</v>
      </c>
      <c r="D573" s="201">
        <f>'[1]расчет '!BH574</f>
        <v>1459.5905177777777</v>
      </c>
      <c r="E573" s="201">
        <f>'[1]расчет '!BJ574</f>
        <v>1596.6001419774998</v>
      </c>
      <c r="F573" s="213">
        <f>'[1]расчет '!BK574</f>
        <v>1687.4635646916663</v>
      </c>
      <c r="G573" s="214">
        <f>'[1]расчет '!BL574</f>
        <v>1895.151388038333</v>
      </c>
      <c r="H573" s="205">
        <f>'[1]расчет '!BM574</f>
        <v>2206.683123058333</v>
      </c>
      <c r="I573" s="215">
        <f>'[1]расчет '!CO574</f>
        <v>2596.097791833333</v>
      </c>
      <c r="J573" s="216"/>
      <c r="K573" s="217"/>
      <c r="L573" s="221">
        <f>'[1]расчет '!CR574</f>
        <v>0</v>
      </c>
      <c r="M573" s="181">
        <f>'[1]расчет '!CS574</f>
        <v>0</v>
      </c>
      <c r="N573" s="227"/>
      <c r="O573" s="228"/>
      <c r="P573" s="228"/>
      <c r="Q573" s="228"/>
      <c r="R573" s="228"/>
      <c r="S573" s="228"/>
      <c r="T573" s="228"/>
      <c r="U573" s="228"/>
      <c r="V573" s="228"/>
    </row>
    <row r="574" spans="1:29" s="210" customFormat="1" ht="13.5" thickBot="1">
      <c r="A574" s="199" t="e">
        <f>'[1]зона-МСК'!A575</f>
        <v>#REF!</v>
      </c>
      <c r="B574" s="199" t="str">
        <f>'[1]зона-МСК'!B575</f>
        <v>Сейфы бухгалтерские</v>
      </c>
      <c r="C574" s="200" t="e">
        <f>'[1]расчет '!BG575</f>
        <v>#DIV/0!</v>
      </c>
      <c r="D574" s="201" t="e">
        <f>'[1]расчет '!BH575</f>
        <v>#DIV/0!</v>
      </c>
      <c r="E574" s="201">
        <f>'[1]расчет '!BJ575</f>
        <v>0</v>
      </c>
      <c r="F574" s="213">
        <f>'[1]расчет '!BK575</f>
        <v>0</v>
      </c>
      <c r="G574" s="214">
        <f>'[1]расчет '!BL575</f>
        <v>0</v>
      </c>
      <c r="H574" s="205">
        <f>'[1]расчет '!BM575</f>
        <v>0</v>
      </c>
      <c r="I574" s="215" t="e">
        <f>'[1]расчет '!CO575</f>
        <v>#REF!</v>
      </c>
      <c r="J574" s="216"/>
      <c r="K574" s="217"/>
      <c r="L574" s="221">
        <f>'[1]расчет '!CR575</f>
        <v>0</v>
      </c>
      <c r="M574" s="181">
        <f>'[1]расчет '!CS575</f>
        <v>0</v>
      </c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</row>
    <row r="575" spans="1:22" ht="13.5" thickBot="1">
      <c r="A575" s="174">
        <f>'[1]зона-МСК'!A576</f>
        <v>20000120508</v>
      </c>
      <c r="B575" s="174" t="str">
        <f>'[1]зона-МСК'!B576</f>
        <v>МБ-100А Сейф бухгалтерский</v>
      </c>
      <c r="C575" s="200">
        <f>'[1]расчет '!BG576</f>
        <v>24173.075733333335</v>
      </c>
      <c r="D575" s="201">
        <f>'[1]расчет '!BH576</f>
        <v>24173.07573333334</v>
      </c>
      <c r="E575" s="201">
        <f>'[1]расчет '!BJ576</f>
        <v>25130.081521600005</v>
      </c>
      <c r="F575" s="213">
        <f>'[1]расчет '!BK576</f>
        <v>26560.248762666673</v>
      </c>
      <c r="G575" s="214">
        <f>'[1]расчет '!BL576</f>
        <v>29829.20245653334</v>
      </c>
      <c r="H575" s="205">
        <f>'[1]расчет '!BM576</f>
        <v>34732.63299733334</v>
      </c>
      <c r="I575" s="215">
        <f>'[1]расчет '!CO576</f>
        <v>40861.92117333334</v>
      </c>
      <c r="J575" s="216"/>
      <c r="K575" s="217"/>
      <c r="L575" s="221">
        <f>'[1]расчет '!CR576</f>
        <v>0</v>
      </c>
      <c r="M575" s="181">
        <f>'[1]расчет '!CS576</f>
        <v>0</v>
      </c>
      <c r="N575" s="227"/>
      <c r="O575" s="228"/>
      <c r="P575" s="228"/>
      <c r="Q575" s="228"/>
      <c r="R575" s="228"/>
      <c r="S575" s="228"/>
      <c r="T575" s="228"/>
      <c r="U575" s="228"/>
      <c r="V575" s="228"/>
    </row>
    <row r="576" spans="1:22" ht="13.5" thickBot="1">
      <c r="A576" s="174" t="e">
        <f>'[1]зона-МСК'!A577</f>
        <v>#REF!</v>
      </c>
      <c r="B576" s="174" t="str">
        <f>'[1]зона-МСК'!B577</f>
        <v>МБ-21К Сейф бухгалтерский</v>
      </c>
      <c r="C576" s="200">
        <f>'[1]расчет '!BG577</f>
        <v>9625.47434074074</v>
      </c>
      <c r="D576" s="201">
        <f>'[1]расчет '!BH577</f>
        <v>9625.47434074074</v>
      </c>
      <c r="E576" s="201">
        <f>'[1]расчет '!BJ577</f>
        <v>9770.083417955557</v>
      </c>
      <c r="F576" s="213">
        <f>'[1]расчет '!BK577</f>
        <v>10326.104425481482</v>
      </c>
      <c r="G576" s="214">
        <f>'[1]расчет '!BL577</f>
        <v>11597.009585540742</v>
      </c>
      <c r="H576" s="205">
        <f>'[1]расчет '!BM577</f>
        <v>13503.36732562963</v>
      </c>
      <c r="I576" s="215">
        <f>'[1]расчет '!CO577</f>
        <v>15886.314500740742</v>
      </c>
      <c r="J576" s="216"/>
      <c r="K576" s="217"/>
      <c r="L576" s="221">
        <f>'[1]расчет '!CR577</f>
        <v>0</v>
      </c>
      <c r="M576" s="181">
        <f>'[1]расчет '!CS577</f>
        <v>0</v>
      </c>
      <c r="N576" s="227"/>
      <c r="O576" s="228"/>
      <c r="P576" s="228"/>
      <c r="Q576" s="228"/>
      <c r="R576" s="228"/>
      <c r="S576" s="228"/>
      <c r="T576" s="228"/>
      <c r="U576" s="228"/>
      <c r="V576" s="228"/>
    </row>
    <row r="577" spans="1:22" ht="13.5" thickBot="1">
      <c r="A577" s="174" t="e">
        <f>'[1]зона-МСК'!A578</f>
        <v>#REF!</v>
      </c>
      <c r="B577" s="174" t="str">
        <f>'[1]зона-МСК'!B578</f>
        <v>ШБ-2А Шкаф</v>
      </c>
      <c r="C577" s="200">
        <f>'[1]расчет '!BG578</f>
        <v>6587.711355555555</v>
      </c>
      <c r="D577" s="201">
        <f>'[1]расчет '!BH578</f>
        <v>6587.711355555556</v>
      </c>
      <c r="E577" s="201">
        <f>'[1]расчет '!BJ578</f>
        <v>6706.270473866666</v>
      </c>
      <c r="F577" s="213">
        <f>'[1]расчет '!BK578</f>
        <v>7087.928143111111</v>
      </c>
      <c r="G577" s="214">
        <f>'[1]расчет '!BL578</f>
        <v>7960.288529955555</v>
      </c>
      <c r="H577" s="205">
        <f>'[1]расчет '!BM578</f>
        <v>9268.829110222221</v>
      </c>
      <c r="I577" s="215">
        <f>'[1]расчет '!CO578</f>
        <v>10904.504835555555</v>
      </c>
      <c r="J577" s="216"/>
      <c r="K577" s="217"/>
      <c r="L577" s="221">
        <f>'[1]расчет '!CR578</f>
        <v>0</v>
      </c>
      <c r="M577" s="181">
        <f>'[1]расчет '!CS578</f>
        <v>0</v>
      </c>
      <c r="N577" s="227"/>
      <c r="O577" s="228"/>
      <c r="P577" s="228"/>
      <c r="Q577" s="228"/>
      <c r="R577" s="228"/>
      <c r="S577" s="228"/>
      <c r="T577" s="228"/>
      <c r="U577" s="228"/>
      <c r="V577" s="228"/>
    </row>
    <row r="578" spans="1:29" ht="13.5" thickBot="1">
      <c r="A578" s="174" t="e">
        <f>'[1]зона-МСК'!A579</f>
        <v>#REF!</v>
      </c>
      <c r="B578" s="174" t="str">
        <f>'[1]зона-МСК'!B579</f>
        <v>Шкаф гостиничный</v>
      </c>
      <c r="C578" s="200" t="e">
        <f>'[1]расчет '!BG579</f>
        <v>#DIV/0!</v>
      </c>
      <c r="D578" s="201" t="e">
        <f>'[1]расчет '!BH579</f>
        <v>#DIV/0!</v>
      </c>
      <c r="E578" s="201">
        <f>'[1]расчет '!BJ579</f>
        <v>0</v>
      </c>
      <c r="F578" s="213">
        <f>'[1]расчет '!BK579</f>
        <v>0</v>
      </c>
      <c r="G578" s="214">
        <f>'[1]расчет '!BL579</f>
        <v>0</v>
      </c>
      <c r="H578" s="205">
        <f>'[1]расчет '!BM579</f>
        <v>0</v>
      </c>
      <c r="I578" s="215">
        <f>'[1]расчет '!CO579</f>
        <v>0</v>
      </c>
      <c r="J578" s="216"/>
      <c r="K578" s="217"/>
      <c r="L578" s="221">
        <f>'[1]расчет '!CR579</f>
        <v>0</v>
      </c>
      <c r="M578" s="181">
        <f>'[1]расчет '!CS579</f>
        <v>0</v>
      </c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</row>
    <row r="579" spans="1:22" ht="13.5" thickBot="1">
      <c r="A579" s="174" t="e">
        <f>'[1]зона-МСК'!A580</f>
        <v>#REF!</v>
      </c>
      <c r="B579" s="174" t="str">
        <f>'[1]зона-МСК'!B580</f>
        <v>ШМ-235 Сейф</v>
      </c>
      <c r="C579" s="200">
        <f>'[1]расчет '!BG580</f>
        <v>95.08333333333333</v>
      </c>
      <c r="D579" s="201">
        <f>'[1]расчет '!BH580</f>
        <v>95.08333333333331</v>
      </c>
      <c r="E579" s="201">
        <f>'[1]расчет '!BJ580</f>
        <v>0</v>
      </c>
      <c r="F579" s="213">
        <f>'[1]расчет '!BK580</f>
        <v>0</v>
      </c>
      <c r="G579" s="214">
        <f>'[1]расчет '!BL580</f>
        <v>0</v>
      </c>
      <c r="H579" s="205">
        <f>'[1]расчет '!BM580</f>
        <v>0</v>
      </c>
      <c r="I579" s="215">
        <f>'[1]расчет '!CO580</f>
        <v>0</v>
      </c>
      <c r="J579" s="216"/>
      <c r="K579" s="217"/>
      <c r="L579" s="221">
        <f>'[1]расчет '!CR580</f>
        <v>0</v>
      </c>
      <c r="M579" s="181">
        <f>'[1]расчет '!CS580</f>
        <v>0</v>
      </c>
      <c r="N579" s="227"/>
      <c r="O579" s="228"/>
      <c r="P579" s="228"/>
      <c r="Q579" s="228"/>
      <c r="R579" s="228"/>
      <c r="S579" s="228"/>
      <c r="T579" s="228"/>
      <c r="U579" s="228"/>
      <c r="V579" s="228"/>
    </row>
    <row r="580" spans="1:29" ht="13.5" thickBot="1">
      <c r="A580" s="174" t="e">
        <f>'[1]зона-МСК'!A581</f>
        <v>#REF!</v>
      </c>
      <c r="B580" s="199" t="str">
        <f>'[1]зона-МСК'!B581</f>
        <v>Шкафы оружейные-МЕТКОН</v>
      </c>
      <c r="C580" s="200" t="e">
        <f>'[1]расчет '!BG581</f>
        <v>#REF!</v>
      </c>
      <c r="D580" s="201" t="e">
        <f>'[1]расчет '!BH581</f>
        <v>#REF!</v>
      </c>
      <c r="E580" s="201">
        <f>'[1]расчет '!BJ581</f>
        <v>0</v>
      </c>
      <c r="F580" s="213">
        <f>'[1]расчет '!BK581</f>
        <v>0</v>
      </c>
      <c r="G580" s="214">
        <f>'[1]расчет '!BL581</f>
        <v>0</v>
      </c>
      <c r="H580" s="205" t="e">
        <f>'[1]расчет '!BM581</f>
        <v>#REF!</v>
      </c>
      <c r="I580" s="215" t="e">
        <f>'[1]расчет '!CO581</f>
        <v>#REF!</v>
      </c>
      <c r="J580" s="216"/>
      <c r="K580" s="217"/>
      <c r="L580" s="221">
        <f>'[1]расчет '!CR581</f>
        <v>0</v>
      </c>
      <c r="M580" s="181">
        <f>'[1]расчет '!CS581</f>
        <v>0</v>
      </c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</row>
    <row r="581" spans="1:22" ht="13.5" thickBot="1">
      <c r="A581" s="174">
        <f>'[1]зона-МСК'!A582</f>
        <v>20000120091</v>
      </c>
      <c r="B581" s="174" t="str">
        <f>'[1]зона-МСК'!B582</f>
        <v>ОШ-10АКМ-65ПУ Шкаф оружейный (Меткон)</v>
      </c>
      <c r="C581" s="200">
        <f>'[1]расчет '!BG582</f>
        <v>49848.92229333333</v>
      </c>
      <c r="D581" s="201">
        <f>'[1]расчет '!BH582</f>
        <v>49848.92229333333</v>
      </c>
      <c r="E581" s="201">
        <f>'[1]расчет '!BJ582</f>
        <v>50395.11453664</v>
      </c>
      <c r="F581" s="213">
        <f>'[1]расчет '!BK582</f>
        <v>53263.129185066675</v>
      </c>
      <c r="G581" s="214">
        <f>'[1]расчет '!BL582</f>
        <v>59818.591238613335</v>
      </c>
      <c r="H581" s="205">
        <f>'[1]расчет '!BM582</f>
        <v>69651.78431893334</v>
      </c>
      <c r="I581" s="215">
        <f>'[1]расчет '!CO582</f>
        <v>81943.27566933334</v>
      </c>
      <c r="J581" s="216"/>
      <c r="K581" s="217"/>
      <c r="L581" s="221">
        <f>'[1]расчет '!CR582</f>
        <v>0</v>
      </c>
      <c r="M581" s="181">
        <f>'[1]расчет '!CS582</f>
        <v>0</v>
      </c>
      <c r="N581" s="227"/>
      <c r="O581" s="228"/>
      <c r="P581" s="228"/>
      <c r="Q581" s="228"/>
      <c r="R581" s="228"/>
      <c r="S581" s="228"/>
      <c r="T581" s="228"/>
      <c r="U581" s="228"/>
      <c r="V581" s="228"/>
    </row>
    <row r="582" spans="1:22" ht="13.5" thickBot="1">
      <c r="A582" s="174">
        <f>'[1]зона-МСК'!A583</f>
        <v>20000120088</v>
      </c>
      <c r="B582" s="174" t="str">
        <f>'[1]зона-МСК'!B583</f>
        <v>ОШ-10ПУ Шкаф оружейный (Меткон)</v>
      </c>
      <c r="C582" s="200">
        <f>'[1]расчет '!BG583</f>
        <v>8036.714290370371</v>
      </c>
      <c r="D582" s="201">
        <f>'[1]расчет '!BH583</f>
        <v>8036.714290370371</v>
      </c>
      <c r="E582" s="201">
        <f>'[1]расчет '!BJ583</f>
        <v>8208.512104965112</v>
      </c>
      <c r="F582" s="213">
        <f>'[1]расчет '!BK583</f>
        <v>8675.66320036963</v>
      </c>
      <c r="G582" s="214">
        <f>'[1]расчет '!BL583</f>
        <v>9743.437132722815</v>
      </c>
      <c r="H582" s="205">
        <f>'[1]расчет '!BM583</f>
        <v>11345.098031252594</v>
      </c>
      <c r="I582" s="215">
        <f>'[1]расчет '!CO583</f>
        <v>13347.174154414815</v>
      </c>
      <c r="J582" s="216"/>
      <c r="K582" s="217"/>
      <c r="L582" s="221">
        <f>'[1]расчет '!CR583</f>
        <v>0</v>
      </c>
      <c r="M582" s="181">
        <f>'[1]расчет '!CS583</f>
        <v>0</v>
      </c>
      <c r="N582" s="227"/>
      <c r="O582" s="228"/>
      <c r="P582" s="228"/>
      <c r="Q582" s="228"/>
      <c r="R582" s="228"/>
      <c r="S582" s="228"/>
      <c r="T582" s="228"/>
      <c r="U582" s="228"/>
      <c r="V582" s="228"/>
    </row>
    <row r="583" spans="1:22" ht="13.5" thickBot="1">
      <c r="A583" s="174">
        <f>'[1]зона-МСК'!A584</f>
        <v>20000116444</v>
      </c>
      <c r="B583" s="174" t="str">
        <f>'[1]зона-МСК'!B584</f>
        <v>ОШ-10СВ Сейф оружейный (Меткон)</v>
      </c>
      <c r="C583" s="200">
        <f>'[1]расчет '!BG584</f>
        <v>720.1388888888888</v>
      </c>
      <c r="D583" s="201">
        <f>'[1]расчет '!BH584</f>
        <v>720.1388888888888</v>
      </c>
      <c r="E583" s="201">
        <f>'[1]расчет '!BJ584</f>
        <v>0</v>
      </c>
      <c r="F583" s="213">
        <f>'[1]расчет '!BK584</f>
        <v>0</v>
      </c>
      <c r="G583" s="214">
        <f>'[1]расчет '!BL584</f>
        <v>0</v>
      </c>
      <c r="H583" s="205">
        <f>'[1]расчет '!BM584</f>
        <v>0</v>
      </c>
      <c r="I583" s="215">
        <f>'[1]расчет '!CO584</f>
        <v>0</v>
      </c>
      <c r="J583" s="216"/>
      <c r="K583" s="217"/>
      <c r="L583" s="221">
        <f>'[1]расчет '!CR584</f>
        <v>0</v>
      </c>
      <c r="M583" s="181">
        <f>'[1]расчет '!CS584</f>
        <v>0</v>
      </c>
      <c r="N583" s="227"/>
      <c r="O583" s="228"/>
      <c r="P583" s="228"/>
      <c r="Q583" s="228"/>
      <c r="R583" s="228"/>
      <c r="S583" s="228"/>
      <c r="T583" s="228"/>
      <c r="U583" s="228"/>
      <c r="V583" s="228"/>
    </row>
    <row r="584" spans="1:22" ht="13.5" thickBot="1">
      <c r="A584" s="174">
        <f>'[1]зона-МСК'!A585</f>
        <v>20000120072</v>
      </c>
      <c r="B584" s="174" t="str">
        <f>'[1]зона-МСК'!B585</f>
        <v>ОШ-130ПУ Шкаф оружейный (Меткон)</v>
      </c>
      <c r="C584" s="200">
        <f>'[1]расчет '!BG585</f>
        <v>56515.93173333333</v>
      </c>
      <c r="D584" s="201">
        <f>'[1]расчет '!BH585</f>
        <v>56515.93173333333</v>
      </c>
      <c r="E584" s="201">
        <f>'[1]расчет '!BJ585</f>
        <v>58023.36654732999</v>
      </c>
      <c r="F584" s="213">
        <f>'[1]расчет '!BK585</f>
        <v>61325.509358966665</v>
      </c>
      <c r="G584" s="214">
        <f>'[1]расчет '!BL585</f>
        <v>68873.26435699333</v>
      </c>
      <c r="H584" s="205">
        <f>'[1]расчет '!BM585</f>
        <v>80194.89685403333</v>
      </c>
      <c r="I584" s="215">
        <f>'[1]расчет '!CO585</f>
        <v>94346.93747533332</v>
      </c>
      <c r="J584" s="216"/>
      <c r="K584" s="217"/>
      <c r="L584" s="221">
        <f>'[1]расчет '!CR585</f>
        <v>0</v>
      </c>
      <c r="M584" s="181">
        <f>'[1]расчет '!CS585</f>
        <v>0</v>
      </c>
      <c r="N584" s="227"/>
      <c r="O584" s="228"/>
      <c r="P584" s="228"/>
      <c r="Q584" s="228"/>
      <c r="R584" s="228"/>
      <c r="S584" s="228"/>
      <c r="T584" s="228"/>
      <c r="U584" s="228"/>
      <c r="V584" s="228"/>
    </row>
    <row r="585" spans="1:22" ht="13.5" thickBot="1">
      <c r="A585" s="174">
        <f>'[1]зона-МСК'!A586</f>
        <v>20000116445</v>
      </c>
      <c r="B585" s="174" t="str">
        <f>'[1]зона-МСК'!B586</f>
        <v>ОШ-18 Кедр Шкаф оружейный (Меткон)</v>
      </c>
      <c r="C585" s="200">
        <f>'[1]расчет '!BG586</f>
        <v>20317.214866666665</v>
      </c>
      <c r="D585" s="201">
        <f>'[1]расчет '!BH586</f>
        <v>20317.214866666665</v>
      </c>
      <c r="E585" s="201">
        <f>'[1]расчет '!BJ586</f>
        <v>20664.026928799998</v>
      </c>
      <c r="F585" s="213">
        <f>'[1]расчет '!BK586</f>
        <v>21840.02846133333</v>
      </c>
      <c r="G585" s="214">
        <f>'[1]расчет '!BL586</f>
        <v>24528.03196426666</v>
      </c>
      <c r="H585" s="205">
        <f>'[1]расчет '!BM586</f>
        <v>28560.03721866666</v>
      </c>
      <c r="I585" s="215">
        <f>'[1]расчет '!CO586</f>
        <v>33600.04378666666</v>
      </c>
      <c r="J585" s="216"/>
      <c r="K585" s="217"/>
      <c r="L585" s="221">
        <f>'[1]расчет '!CR586</f>
        <v>0</v>
      </c>
      <c r="M585" s="181">
        <f>'[1]расчет '!CS586</f>
        <v>0</v>
      </c>
      <c r="N585" s="227"/>
      <c r="O585" s="228"/>
      <c r="P585" s="228"/>
      <c r="Q585" s="228"/>
      <c r="R585" s="228"/>
      <c r="S585" s="228"/>
      <c r="T585" s="228"/>
      <c r="U585" s="228"/>
      <c r="V585" s="228"/>
    </row>
    <row r="586" spans="1:22" ht="13.5" thickBot="1">
      <c r="A586" s="174">
        <f>'[1]зона-МСК'!A587</f>
        <v>20000116436</v>
      </c>
      <c r="B586" s="174" t="str">
        <f>'[1]зона-МСК'!B587</f>
        <v>ОШ-20 Сайга Шкаф оружейный (Меткон)</v>
      </c>
      <c r="C586" s="200">
        <f>'[1]расчет '!BG587</f>
        <v>44011.745493333336</v>
      </c>
      <c r="D586" s="201">
        <f>'[1]расчет '!BH587</f>
        <v>44011.74549333334</v>
      </c>
      <c r="E586" s="201">
        <f>'[1]расчет '!BJ587</f>
        <v>44651.33256544001</v>
      </c>
      <c r="F586" s="213">
        <f>'[1]расчет '!BK587</f>
        <v>47192.465313066685</v>
      </c>
      <c r="G586" s="214">
        <f>'[1]расчет '!BL587</f>
        <v>53000.768736213344</v>
      </c>
      <c r="H586" s="205">
        <f>'[1]расчет '!BM587</f>
        <v>61713.22387093335</v>
      </c>
      <c r="I586" s="215">
        <f>'[1]расчет '!CO587</f>
        <v>72603.79278933335</v>
      </c>
      <c r="J586" s="216"/>
      <c r="K586" s="217"/>
      <c r="L586" s="221">
        <f>'[1]расчет '!CR587</f>
        <v>0</v>
      </c>
      <c r="M586" s="181">
        <f>'[1]расчет '!CS587</f>
        <v>0</v>
      </c>
      <c r="N586" s="227"/>
      <c r="O586" s="228"/>
      <c r="P586" s="228"/>
      <c r="Q586" s="228"/>
      <c r="R586" s="228"/>
      <c r="S586" s="228"/>
      <c r="T586" s="228"/>
      <c r="U586" s="228"/>
      <c r="V586" s="228"/>
    </row>
    <row r="587" spans="1:29" s="219" customFormat="1" ht="13.5" thickBot="1">
      <c r="A587" s="174">
        <f>'[1]зона-МСК'!A588</f>
        <v>20000120090</v>
      </c>
      <c r="B587" s="174" t="str">
        <f>'[1]зона-МСК'!B588</f>
        <v>ОШ-20АКСУ-39ПУ Шкаф оружейный (Меткон)</v>
      </c>
      <c r="C587" s="200">
        <f>'[1]расчет '!BG588</f>
        <v>51105.268293333334</v>
      </c>
      <c r="D587" s="201">
        <f>'[1]расчет '!BH588</f>
        <v>51105.268293333334</v>
      </c>
      <c r="E587" s="201">
        <f>'[1]расчет '!BJ588</f>
        <v>51631.359000640005</v>
      </c>
      <c r="F587" s="213">
        <f>'[1]расчет '!BK588</f>
        <v>54569.72902506667</v>
      </c>
      <c r="G587" s="214">
        <f>'[1]расчет '!BL588</f>
        <v>61286.00336661334</v>
      </c>
      <c r="H587" s="205">
        <f>'[1]расчет '!BM588</f>
        <v>71360.41487893334</v>
      </c>
      <c r="I587" s="215">
        <f>'[1]расчет '!CO588</f>
        <v>83953.42926933334</v>
      </c>
      <c r="J587" s="216"/>
      <c r="K587" s="217"/>
      <c r="L587" s="221">
        <f>'[1]расчет '!CR588</f>
        <v>0</v>
      </c>
      <c r="M587" s="181">
        <f>'[1]расчет '!CS588</f>
        <v>0</v>
      </c>
      <c r="N587" s="227"/>
      <c r="O587" s="228"/>
      <c r="P587" s="228"/>
      <c r="Q587" s="228"/>
      <c r="R587" s="228"/>
      <c r="S587" s="228"/>
      <c r="T587" s="228"/>
      <c r="U587" s="228"/>
      <c r="V587" s="228"/>
      <c r="W587" s="182"/>
      <c r="X587" s="182"/>
      <c r="Y587" s="182"/>
      <c r="Z587" s="182"/>
      <c r="AA587" s="182"/>
      <c r="AB587" s="182"/>
      <c r="AC587" s="182"/>
    </row>
    <row r="588" spans="1:22" ht="13.5" thickBot="1">
      <c r="A588" s="174">
        <f>'[1]зона-МСК'!A589</f>
        <v>20000118752</v>
      </c>
      <c r="B588" s="174" t="str">
        <f>'[1]зона-МСК'!B589</f>
        <v>ОШ-20УН Шкаф оружейный (Меткон)</v>
      </c>
      <c r="C588" s="200">
        <f>'[1]расчет '!BG589</f>
        <v>46024.47621333333</v>
      </c>
      <c r="D588" s="201">
        <f>'[1]расчет '!BH589</f>
        <v>46024.47621333333</v>
      </c>
      <c r="E588" s="201">
        <f>'[1]расчет '!BJ589</f>
        <v>47506.20696130599</v>
      </c>
      <c r="F588" s="213">
        <f>'[1]расчет '!BK589</f>
        <v>50209.81223552666</v>
      </c>
      <c r="G588" s="214">
        <f>'[1]расчет '!BL589</f>
        <v>56389.48143374532</v>
      </c>
      <c r="H588" s="205">
        <f>'[1]расчет '!BM589</f>
        <v>65658.98523107333</v>
      </c>
      <c r="I588" s="215">
        <f>'[1]расчет '!CO589</f>
        <v>77245.86497773332</v>
      </c>
      <c r="J588" s="216"/>
      <c r="K588" s="217"/>
      <c r="L588" s="221">
        <f>'[1]расчет '!CR589</f>
        <v>0</v>
      </c>
      <c r="M588" s="181">
        <f>'[1]расчет '!CS589</f>
        <v>0</v>
      </c>
      <c r="N588" s="227"/>
      <c r="O588" s="228"/>
      <c r="P588" s="228"/>
      <c r="Q588" s="228"/>
      <c r="R588" s="228"/>
      <c r="S588" s="228"/>
      <c r="T588" s="228"/>
      <c r="U588" s="228"/>
      <c r="V588" s="228"/>
    </row>
    <row r="589" spans="1:22" ht="13.5" thickBot="1">
      <c r="A589" s="174">
        <f>'[1]зона-МСК'!A590</f>
        <v>20000119526</v>
      </c>
      <c r="B589" s="174" t="str">
        <f>'[1]зона-МСК'!B590</f>
        <v>ОШ-2СЭ Шкаф оружейный (Меткон)</v>
      </c>
      <c r="C589" s="200">
        <f>'[1]расчет '!BG590</f>
        <v>8087.769176666667</v>
      </c>
      <c r="D589" s="201">
        <f>'[1]расчет '!BH590</f>
        <v>8087.769176666667</v>
      </c>
      <c r="E589" s="201">
        <f>'[1]расчет '!BJ590</f>
        <v>8278.705558805748</v>
      </c>
      <c r="F589" s="213">
        <f>'[1]расчет '!BK590</f>
        <v>8749.851403615834</v>
      </c>
      <c r="G589" s="214">
        <f>'[1]расчет '!BL590</f>
        <v>9826.756191753166</v>
      </c>
      <c r="H589" s="205">
        <f>'[1]расчет '!BM590</f>
        <v>11442.113373959166</v>
      </c>
      <c r="I589" s="215">
        <f>'[1]расчет '!CO590</f>
        <v>13461.309851716665</v>
      </c>
      <c r="J589" s="216"/>
      <c r="K589" s="217"/>
      <c r="L589" s="221">
        <f>'[1]расчет '!CR590</f>
        <v>0</v>
      </c>
      <c r="M589" s="181">
        <f>'[1]расчет '!CS590</f>
        <v>0</v>
      </c>
      <c r="N589" s="227"/>
      <c r="O589" s="228"/>
      <c r="P589" s="228"/>
      <c r="Q589" s="228"/>
      <c r="R589" s="228"/>
      <c r="S589" s="228"/>
      <c r="T589" s="228"/>
      <c r="U589" s="228"/>
      <c r="V589" s="228"/>
    </row>
    <row r="590" spans="1:22" ht="13.5" thickBot="1">
      <c r="A590" s="174">
        <f>'[1]зона-МСК'!A591</f>
        <v>20000118408</v>
      </c>
      <c r="B590" s="174" t="str">
        <f>'[1]зона-МСК'!B591</f>
        <v>ОШ-103 Пирамида</v>
      </c>
      <c r="C590" s="200">
        <f>'[1]расчет '!BG591</f>
        <v>43449.933333333334</v>
      </c>
      <c r="D590" s="201">
        <f>'[1]расчет '!BH591</f>
        <v>43449.93333333333</v>
      </c>
      <c r="E590" s="201">
        <f>'[1]расчет '!BJ591</f>
        <v>44925.35645124999</v>
      </c>
      <c r="F590" s="213">
        <f>'[1]расчет '!BK591</f>
        <v>47482.084054166655</v>
      </c>
      <c r="G590" s="214">
        <f>'[1]расчет '!BL591</f>
        <v>53326.03286083332</v>
      </c>
      <c r="H590" s="205">
        <f>'[1]расчет '!BM591</f>
        <v>62091.956070833316</v>
      </c>
      <c r="I590" s="215">
        <f>'[1]расчет '!CO591</f>
        <v>73049.36008333332</v>
      </c>
      <c r="J590" s="216"/>
      <c r="K590" s="217"/>
      <c r="L590" s="221">
        <f>'[1]расчет '!CR591</f>
        <v>0</v>
      </c>
      <c r="M590" s="181">
        <f>'[1]расчет '!CS591</f>
        <v>0</v>
      </c>
      <c r="N590" s="227"/>
      <c r="O590" s="228"/>
      <c r="P590" s="228"/>
      <c r="Q590" s="228"/>
      <c r="R590" s="228"/>
      <c r="S590" s="228"/>
      <c r="T590" s="228"/>
      <c r="U590" s="228"/>
      <c r="V590" s="228"/>
    </row>
    <row r="591" spans="1:22" ht="13.5" thickBot="1">
      <c r="A591" s="174">
        <f>'[1]зона-МСК'!A592</f>
        <v>20000116453</v>
      </c>
      <c r="B591" s="174" t="str">
        <f>'[1]зона-МСК'!B592</f>
        <v>ОШ-3 Шкаф оружейный (Меткон)</v>
      </c>
      <c r="C591" s="200">
        <f>'[1]расчет '!BG592</f>
        <v>7132.138284444445</v>
      </c>
      <c r="D591" s="201">
        <f>'[1]расчет '!BH592</f>
        <v>7132.138284444446</v>
      </c>
      <c r="E591" s="201">
        <f>'[1]расчет '!BJ592</f>
        <v>7332.1414607413335</v>
      </c>
      <c r="F591" s="213">
        <f>'[1]расчет '!BK592</f>
        <v>7749.417804035556</v>
      </c>
      <c r="G591" s="214">
        <f>'[1]расчет '!BL592</f>
        <v>8703.192302993779</v>
      </c>
      <c r="H591" s="205">
        <f>'[1]расчет '!BM592</f>
        <v>10133.854051431112</v>
      </c>
      <c r="I591" s="215">
        <f>'[1]расчет '!CO592</f>
        <v>11922.181236977778</v>
      </c>
      <c r="J591" s="216"/>
      <c r="K591" s="217"/>
      <c r="L591" s="221">
        <f>'[1]расчет '!CR592</f>
        <v>0</v>
      </c>
      <c r="M591" s="181">
        <f>'[1]расчет '!CS592</f>
        <v>0</v>
      </c>
      <c r="N591" s="227"/>
      <c r="O591" s="228"/>
      <c r="P591" s="228"/>
      <c r="Q591" s="228"/>
      <c r="R591" s="228"/>
      <c r="S591" s="228"/>
      <c r="T591" s="228"/>
      <c r="U591" s="228"/>
      <c r="V591" s="228"/>
    </row>
    <row r="592" spans="1:22" ht="13.5" thickBot="1">
      <c r="A592" s="174">
        <f>'[1]зона-МСК'!A593</f>
        <v>20000116456</v>
      </c>
      <c r="B592" s="174" t="str">
        <f>'[1]зона-МСК'!B593</f>
        <v>ОШ-3П Шкаф оружейный (Меткон)</v>
      </c>
      <c r="C592" s="200">
        <f>'[1]расчет '!BG593</f>
        <v>7507.763853333334</v>
      </c>
      <c r="D592" s="201">
        <f>'[1]расчет '!BH593</f>
        <v>7507.763853333334</v>
      </c>
      <c r="E592" s="201">
        <f>'[1]расчет '!BJ593</f>
        <v>7663.054952899</v>
      </c>
      <c r="F592" s="213">
        <f>'[1]расчет '!BK593</f>
        <v>8099.163771356668</v>
      </c>
      <c r="G592" s="214">
        <f>'[1]расчет '!BL593</f>
        <v>9095.983927831334</v>
      </c>
      <c r="H592" s="205">
        <f>'[1]расчет '!BM593</f>
        <v>10591.214162543334</v>
      </c>
      <c r="I592" s="215">
        <f>'[1]расчет '!CO593</f>
        <v>12460.251955933334</v>
      </c>
      <c r="J592" s="216"/>
      <c r="K592" s="217"/>
      <c r="L592" s="221">
        <f>'[1]расчет '!CR593</f>
        <v>0</v>
      </c>
      <c r="M592" s="181">
        <f>'[1]расчет '!CS593</f>
        <v>0</v>
      </c>
      <c r="N592" s="227"/>
      <c r="O592" s="228"/>
      <c r="P592" s="228"/>
      <c r="Q592" s="228"/>
      <c r="R592" s="228"/>
      <c r="S592" s="228"/>
      <c r="T592" s="228"/>
      <c r="U592" s="228"/>
      <c r="V592" s="228"/>
    </row>
    <row r="593" spans="1:22" ht="13.5" thickBot="1">
      <c r="A593" s="174">
        <f>'[1]зона-МСК'!A594</f>
        <v>20000116457</v>
      </c>
      <c r="B593" s="174" t="str">
        <f>'[1]зона-МСК'!B594</f>
        <v>ОШ-3Т Шкаф оружейный (Меткон)</v>
      </c>
      <c r="C593" s="200">
        <f>'[1]расчет '!BG594</f>
        <v>8766.840296666667</v>
      </c>
      <c r="D593" s="201">
        <f>'[1]расчет '!BH594</f>
        <v>8766.840296666667</v>
      </c>
      <c r="E593" s="201">
        <f>'[1]расчет '!BJ594</f>
        <v>8959.44040304975</v>
      </c>
      <c r="F593" s="213">
        <f>'[1]расчет '!BK594</f>
        <v>9469.327255255834</v>
      </c>
      <c r="G593" s="214">
        <f>'[1]расчет '!BL594</f>
        <v>10634.782917441167</v>
      </c>
      <c r="H593" s="205">
        <f>'[1]расчет '!BM594</f>
        <v>12382.966410719166</v>
      </c>
      <c r="I593" s="215">
        <f>'[1]расчет '!CO594</f>
        <v>14568.195777316667</v>
      </c>
      <c r="J593" s="216"/>
      <c r="K593" s="217"/>
      <c r="L593" s="221">
        <f>'[1]расчет '!CR594</f>
        <v>0</v>
      </c>
      <c r="M593" s="181">
        <f>'[1]расчет '!CS594</f>
        <v>0</v>
      </c>
      <c r="N593" s="227"/>
      <c r="O593" s="228"/>
      <c r="P593" s="228"/>
      <c r="Q593" s="228"/>
      <c r="R593" s="228"/>
      <c r="S593" s="228"/>
      <c r="T593" s="228"/>
      <c r="U593" s="228"/>
      <c r="V593" s="228"/>
    </row>
    <row r="594" spans="1:22" ht="13.5" thickBot="1">
      <c r="A594" s="174">
        <f>'[1]зона-МСК'!A595</f>
        <v>20000116458</v>
      </c>
      <c r="B594" s="174" t="str">
        <f>'[1]зона-МСК'!B595</f>
        <v>ОШ-3У Шкаф оружейный (Меткон)</v>
      </c>
      <c r="C594" s="200">
        <f>'[1]расчет '!BG595</f>
        <v>9393.49911111111</v>
      </c>
      <c r="D594" s="201">
        <f>'[1]расчет '!BH595</f>
        <v>9393.49911111111</v>
      </c>
      <c r="E594" s="201">
        <f>'[1]расчет '!BJ595</f>
        <v>9872.836777683333</v>
      </c>
      <c r="F594" s="213">
        <f>'[1]расчет '!BK595</f>
        <v>10434.705537388887</v>
      </c>
      <c r="G594" s="214">
        <f>'[1]расчет '!BL595</f>
        <v>11718.976988144443</v>
      </c>
      <c r="H594" s="205">
        <f>'[1]расчет '!BM595</f>
        <v>13645.384164277775</v>
      </c>
      <c r="I594" s="215">
        <f>'[1]расчет '!CO595</f>
        <v>16053.393134444443</v>
      </c>
      <c r="J594" s="216"/>
      <c r="K594" s="217"/>
      <c r="L594" s="221">
        <f>'[1]расчет '!CR595</f>
        <v>0</v>
      </c>
      <c r="M594" s="181">
        <f>'[1]расчет '!CS595</f>
        <v>0</v>
      </c>
      <c r="N594" s="227"/>
      <c r="O594" s="228"/>
      <c r="P594" s="228"/>
      <c r="Q594" s="228"/>
      <c r="R594" s="228"/>
      <c r="S594" s="228"/>
      <c r="T594" s="228"/>
      <c r="U594" s="228"/>
      <c r="V594" s="228"/>
    </row>
    <row r="595" spans="1:22" ht="13.5" thickBot="1">
      <c r="A595" s="174">
        <f>'[1]зона-МСК'!A596</f>
        <v>20000120089</v>
      </c>
      <c r="B595" s="174" t="str">
        <f>'[1]зона-МСК'!B596</f>
        <v>ОШ-40ПУ Шкаф оружейный (Меткон)</v>
      </c>
      <c r="C595" s="200">
        <f>'[1]расчет '!BG596</f>
        <v>18693.384593333332</v>
      </c>
      <c r="D595" s="201">
        <f>'[1]расчет '!BH596</f>
        <v>18693.384593333332</v>
      </c>
      <c r="E595" s="201">
        <f>'[1]расчет '!BJ596</f>
        <v>19081.4260808995</v>
      </c>
      <c r="F595" s="213">
        <f>'[1]расчет '!BK596</f>
        <v>20167.360898511666</v>
      </c>
      <c r="G595" s="214">
        <f>'[1]расчет '!BL596</f>
        <v>22649.49762448233</v>
      </c>
      <c r="H595" s="205">
        <f>'[1]расчет '!BM596</f>
        <v>26372.70271343833</v>
      </c>
      <c r="I595" s="215">
        <f>'[1]расчет '!CO596</f>
        <v>31026.70907463333</v>
      </c>
      <c r="J595" s="216"/>
      <c r="K595" s="217"/>
      <c r="L595" s="221">
        <f>'[1]расчет '!CR596</f>
        <v>0</v>
      </c>
      <c r="M595" s="181">
        <f>'[1]расчет '!CS596</f>
        <v>0</v>
      </c>
      <c r="N595" s="227"/>
      <c r="O595" s="228"/>
      <c r="P595" s="228"/>
      <c r="Q595" s="228"/>
      <c r="R595" s="228"/>
      <c r="S595" s="228"/>
      <c r="T595" s="228"/>
      <c r="U595" s="228"/>
      <c r="V595" s="228"/>
    </row>
    <row r="596" spans="1:29" s="219" customFormat="1" ht="13.5" thickBot="1">
      <c r="A596" s="174">
        <f>'[1]зона-МСК'!A597</f>
        <v>20000121632</v>
      </c>
      <c r="B596" s="174" t="str">
        <f>'[1]зона-МСК'!B597</f>
        <v>ОШ-4Э Шкаф оружейный (Меткон)</v>
      </c>
      <c r="C596" s="200">
        <f>'[1]расчет '!BG597</f>
        <v>9681.717896666667</v>
      </c>
      <c r="D596" s="201">
        <f>'[1]расчет '!BH597</f>
        <v>9681.717896666667</v>
      </c>
      <c r="E596" s="201">
        <f>'[1]расчет '!BJ597</f>
        <v>9876.55945316975</v>
      </c>
      <c r="F596" s="213">
        <f>'[1]расчет '!BK597</f>
        <v>10438.640072455833</v>
      </c>
      <c r="G596" s="214">
        <f>'[1]расчет '!BL597</f>
        <v>11723.395773681166</v>
      </c>
      <c r="H596" s="205">
        <f>'[1]расчет '!BM597</f>
        <v>13650.529325519166</v>
      </c>
      <c r="I596" s="215">
        <f>'[1]расчет '!CO597</f>
        <v>16059.446265316667</v>
      </c>
      <c r="J596" s="216"/>
      <c r="K596" s="217"/>
      <c r="L596" s="221">
        <f>'[1]расчет '!CR597</f>
        <v>0</v>
      </c>
      <c r="M596" s="181">
        <f>'[1]расчет '!CS597</f>
        <v>0</v>
      </c>
      <c r="N596" s="227"/>
      <c r="O596" s="228"/>
      <c r="P596" s="228"/>
      <c r="Q596" s="228"/>
      <c r="R596" s="228"/>
      <c r="S596" s="228"/>
      <c r="T596" s="228"/>
      <c r="U596" s="228"/>
      <c r="V596" s="228"/>
      <c r="W596" s="182"/>
      <c r="X596" s="182"/>
      <c r="Y596" s="182"/>
      <c r="Z596" s="182"/>
      <c r="AA596" s="182"/>
      <c r="AB596" s="182"/>
      <c r="AC596" s="182"/>
    </row>
    <row r="597" spans="1:22" ht="13.5" thickBot="1">
      <c r="A597" s="174">
        <f>'[1]зона-МСК'!A598</f>
        <v>20000116463</v>
      </c>
      <c r="B597" s="174" t="str">
        <f>'[1]зона-МСК'!B598</f>
        <v>ОШ-60 Кедр Шкаф оружейный (Меткон)</v>
      </c>
      <c r="C597" s="200">
        <f>'[1]расчет '!BG598</f>
        <v>58739.98629333333</v>
      </c>
      <c r="D597" s="201">
        <f>'[1]расчет '!BH598</f>
        <v>58739.98629333333</v>
      </c>
      <c r="E597" s="201">
        <f>'[1]расчет '!BJ598</f>
        <v>60252.870041001996</v>
      </c>
      <c r="F597" s="213">
        <f>'[1]расчет '!BK598</f>
        <v>63681.89516528666</v>
      </c>
      <c r="G597" s="214">
        <f>'[1]расчет '!BL598</f>
        <v>71519.66687793733</v>
      </c>
      <c r="H597" s="205">
        <f>'[1]расчет '!BM598</f>
        <v>83276.32444691332</v>
      </c>
      <c r="I597" s="215">
        <f>'[1]расчет '!CO598</f>
        <v>97972.14640813333</v>
      </c>
      <c r="J597" s="216"/>
      <c r="K597" s="217"/>
      <c r="L597" s="221">
        <f>'[1]расчет '!CR598</f>
        <v>0</v>
      </c>
      <c r="M597" s="181">
        <f>'[1]расчет '!CS598</f>
        <v>0</v>
      </c>
      <c r="N597" s="227"/>
      <c r="O597" s="228"/>
      <c r="P597" s="228"/>
      <c r="Q597" s="228"/>
      <c r="R597" s="228"/>
      <c r="S597" s="228"/>
      <c r="T597" s="228"/>
      <c r="U597" s="228"/>
      <c r="V597" s="228"/>
    </row>
    <row r="598" spans="1:22" ht="13.5" thickBot="1">
      <c r="A598" s="174">
        <f>'[1]зона-МСК'!A599</f>
        <v>20000121794</v>
      </c>
      <c r="B598" s="174" t="str">
        <f>'[1]зона-МСК'!B599</f>
        <v>ОШ-6Э Шкаф оружейный (Меткон)</v>
      </c>
      <c r="C598" s="200">
        <f>'[1]расчет '!BG599</f>
        <v>11420.438420740742</v>
      </c>
      <c r="D598" s="201">
        <f>'[1]расчет '!BH599</f>
        <v>11420.438420740744</v>
      </c>
      <c r="E598" s="201">
        <f>'[1]расчет '!BJ599</f>
        <v>11752.634224038226</v>
      </c>
      <c r="F598" s="213">
        <f>'[1]расчет '!BK599</f>
        <v>12421.483326219262</v>
      </c>
      <c r="G598" s="214">
        <f>'[1]расчет '!BL599</f>
        <v>13950.281274061632</v>
      </c>
      <c r="H598" s="205">
        <f>'[1]расчет '!BM599</f>
        <v>16243.47819582519</v>
      </c>
      <c r="I598" s="215">
        <f>'[1]расчет '!CO599</f>
        <v>19109.974348029635</v>
      </c>
      <c r="J598" s="216"/>
      <c r="K598" s="217"/>
      <c r="L598" s="221">
        <f>'[1]расчет '!CR599</f>
        <v>0</v>
      </c>
      <c r="M598" s="181">
        <f>'[1]расчет '!CS599</f>
        <v>0</v>
      </c>
      <c r="N598" s="227"/>
      <c r="O598" s="228"/>
      <c r="P598" s="228"/>
      <c r="Q598" s="228"/>
      <c r="R598" s="228"/>
      <c r="S598" s="228"/>
      <c r="T598" s="228"/>
      <c r="U598" s="228"/>
      <c r="V598" s="228"/>
    </row>
    <row r="599" spans="1:22" ht="13.5" thickBot="1">
      <c r="A599" s="174">
        <f>'[1]зона-МСК'!A600</f>
        <v>20000120070</v>
      </c>
      <c r="B599" s="174" t="str">
        <f>'[1]зона-МСК'!B600</f>
        <v>ОШ-72ПУ Шкаф оружейный (Меткон)</v>
      </c>
      <c r="C599" s="200">
        <f>'[1]расчет '!BG600</f>
        <v>35548.586702222216</v>
      </c>
      <c r="D599" s="201">
        <f>'[1]расчет '!BH600</f>
        <v>35548.586702222216</v>
      </c>
      <c r="E599" s="201">
        <f>'[1]расчет '!BJ600</f>
        <v>36548.32792714266</v>
      </c>
      <c r="F599" s="213">
        <f>'[1]расчет '!BK600</f>
        <v>38628.31406933777</v>
      </c>
      <c r="G599" s="214">
        <f>'[1]расчет '!BL600</f>
        <v>43382.56810864088</v>
      </c>
      <c r="H599" s="205">
        <f>'[1]расчет '!BM600</f>
        <v>50513.94916759554</v>
      </c>
      <c r="I599" s="215">
        <f>'[1]расчет '!CO600</f>
        <v>59428.17549128888</v>
      </c>
      <c r="J599" s="216"/>
      <c r="K599" s="217"/>
      <c r="L599" s="221">
        <f>'[1]расчет '!CR600</f>
        <v>0</v>
      </c>
      <c r="M599" s="181">
        <f>'[1]расчет '!CS600</f>
        <v>0</v>
      </c>
      <c r="N599" s="227"/>
      <c r="O599" s="228"/>
      <c r="P599" s="228"/>
      <c r="Q599" s="228"/>
      <c r="R599" s="228"/>
      <c r="S599" s="228"/>
      <c r="T599" s="228"/>
      <c r="U599" s="228"/>
      <c r="V599" s="228"/>
    </row>
    <row r="600" spans="1:22" ht="13.5" thickBot="1">
      <c r="A600" s="174">
        <f>'[1]зона-МСК'!A601</f>
        <v>20000116470</v>
      </c>
      <c r="B600" s="174" t="str">
        <f>'[1]зона-МСК'!B601</f>
        <v>ОШ-ПБ-1 Шкаф оружейный (Меткон)130ПУ</v>
      </c>
      <c r="C600" s="200">
        <f>'[1]расчет '!BG601</f>
        <v>41442.35685333333</v>
      </c>
      <c r="D600" s="201">
        <f>'[1]расчет '!BH601</f>
        <v>41442.35685333333</v>
      </c>
      <c r="E600" s="201">
        <f>'[1]расчет '!BJ601</f>
        <v>42912.86140887399</v>
      </c>
      <c r="F600" s="213">
        <f>'[1]расчет '!BK601</f>
        <v>45355.05677360666</v>
      </c>
      <c r="G600" s="214">
        <f>'[1]расчет '!BL601</f>
        <v>50937.21760728132</v>
      </c>
      <c r="H600" s="205">
        <f>'[1]расчет '!BM601</f>
        <v>59310.458857793325</v>
      </c>
      <c r="I600" s="215">
        <f>'[1]расчет '!CO601</f>
        <v>69777.01042093332</v>
      </c>
      <c r="J600" s="216"/>
      <c r="K600" s="217"/>
      <c r="L600" s="221">
        <f>'[1]расчет '!CR601</f>
        <v>0</v>
      </c>
      <c r="M600" s="181">
        <f>'[1]расчет '!CS601</f>
        <v>0</v>
      </c>
      <c r="N600" s="227"/>
      <c r="O600" s="228"/>
      <c r="P600" s="228"/>
      <c r="Q600" s="228"/>
      <c r="R600" s="228"/>
      <c r="S600" s="228"/>
      <c r="T600" s="228"/>
      <c r="U600" s="228"/>
      <c r="V600" s="228"/>
    </row>
    <row r="601" spans="1:22" ht="13.5" thickBot="1">
      <c r="A601" s="174" t="e">
        <f>'[1]зона-МСК'!A602</f>
        <v>#REF!</v>
      </c>
      <c r="B601" s="174" t="str">
        <f>'[1]зона-МСК'!B602</f>
        <v>ОШ-ПБ-1(ОШ-160ПМ) с ложементами Шкаф оружейный</v>
      </c>
      <c r="C601" s="200" t="e">
        <f>'[1]расчет '!BG602</f>
        <v>#REF!</v>
      </c>
      <c r="D601" s="201" t="e">
        <f>'[1]расчет '!BH602</f>
        <v>#REF!</v>
      </c>
      <c r="E601" s="201">
        <f>'[1]расчет '!BJ602</f>
        <v>0</v>
      </c>
      <c r="F601" s="213">
        <f>'[1]расчет '!BK602</f>
        <v>0</v>
      </c>
      <c r="G601" s="214">
        <f>'[1]расчет '!BL602</f>
        <v>0</v>
      </c>
      <c r="H601" s="205" t="e">
        <f>'[1]расчет '!BM602</f>
        <v>#REF!</v>
      </c>
      <c r="I601" s="215" t="e">
        <f>'[1]расчет '!CO602</f>
        <v>#REF!</v>
      </c>
      <c r="J601" s="216"/>
      <c r="K601" s="217"/>
      <c r="L601" s="221">
        <f>'[1]расчет '!CR602</f>
        <v>0</v>
      </c>
      <c r="M601" s="181">
        <f>'[1]расчет '!CS602</f>
        <v>0</v>
      </c>
      <c r="N601" s="227"/>
      <c r="O601" s="228"/>
      <c r="P601" s="228"/>
      <c r="Q601" s="228"/>
      <c r="R601" s="228"/>
      <c r="S601" s="228"/>
      <c r="T601" s="228"/>
      <c r="U601" s="228"/>
      <c r="V601" s="228"/>
    </row>
    <row r="602" spans="1:22" ht="13.5" thickBot="1">
      <c r="A602" s="174">
        <f>'[1]зона-МСК'!A603</f>
        <v>20000120390</v>
      </c>
      <c r="B602" s="174" t="str">
        <f>'[1]зона-МСК'!B603</f>
        <v>ОШН Шкаф оружейный (Меткон)</v>
      </c>
      <c r="C602" s="200">
        <f>'[1]расчет '!BG603</f>
        <v>2463.7060622222216</v>
      </c>
      <c r="D602" s="201">
        <f>'[1]расчет '!BH603</f>
        <v>2463.7060622222216</v>
      </c>
      <c r="E602" s="201">
        <f>'[1]расчет '!BJ603</f>
        <v>2513.871765226667</v>
      </c>
      <c r="F602" s="213">
        <f>'[1]расчет '!BK603</f>
        <v>2656.9376380444446</v>
      </c>
      <c r="G602" s="214">
        <f>'[1]расчет '!BL603</f>
        <v>2983.945347342222</v>
      </c>
      <c r="H602" s="205">
        <f>'[1]расчет '!BM603</f>
        <v>3474.4569112888885</v>
      </c>
      <c r="I602" s="215">
        <f>'[1]расчет '!CO603</f>
        <v>4087.596366222222</v>
      </c>
      <c r="J602" s="216"/>
      <c r="K602" s="217"/>
      <c r="L602" s="221">
        <f>'[1]расчет '!CR603</f>
        <v>0</v>
      </c>
      <c r="M602" s="181">
        <f>'[1]расчет '!CS603</f>
        <v>0</v>
      </c>
      <c r="N602" s="227"/>
      <c r="O602" s="228"/>
      <c r="P602" s="228"/>
      <c r="Q602" s="228"/>
      <c r="R602" s="228"/>
      <c r="S602" s="228"/>
      <c r="T602" s="228"/>
      <c r="U602" s="228"/>
      <c r="V602" s="228"/>
    </row>
    <row r="603" spans="1:22" ht="13.5" thickBot="1">
      <c r="A603" s="174">
        <f>'[1]зона-МСК'!A604</f>
        <v>20000119449</v>
      </c>
      <c r="B603" s="174" t="str">
        <f>'[1]зона-МСК'!B604</f>
        <v>ОШН-3 Шкаф оружейный (Меткон)</v>
      </c>
      <c r="C603" s="200">
        <f>'[1]расчет '!BG604</f>
        <v>3946.1840133333335</v>
      </c>
      <c r="D603" s="201">
        <f>'[1]расчет '!BH604</f>
        <v>3946.1840133333335</v>
      </c>
      <c r="E603" s="201">
        <f>'[1]расчет '!BJ604</f>
        <v>4017.4225691200004</v>
      </c>
      <c r="F603" s="213">
        <f>'[1]расчет '!BK604</f>
        <v>4246.056373866668</v>
      </c>
      <c r="G603" s="214">
        <f>'[1]расчет '!BL604</f>
        <v>4768.647927573334</v>
      </c>
      <c r="H603" s="205">
        <f>'[1]расчет '!BM604</f>
        <v>5552.535258133334</v>
      </c>
      <c r="I603" s="215">
        <f>'[1]расчет '!CO604</f>
        <v>6532.394421333334</v>
      </c>
      <c r="J603" s="216"/>
      <c r="K603" s="217"/>
      <c r="L603" s="221">
        <f>'[1]расчет '!CR604</f>
        <v>0</v>
      </c>
      <c r="M603" s="181">
        <f>'[1]расчет '!CS604</f>
        <v>0</v>
      </c>
      <c r="N603" s="227"/>
      <c r="O603" s="228"/>
      <c r="P603" s="228"/>
      <c r="Q603" s="228"/>
      <c r="R603" s="228"/>
      <c r="S603" s="228"/>
      <c r="T603" s="228"/>
      <c r="U603" s="228"/>
      <c r="V603" s="228"/>
    </row>
    <row r="604" spans="1:22" ht="13.5" thickBot="1">
      <c r="A604" s="174">
        <f>'[1]зона-МСК'!A605</f>
        <v>20000120092</v>
      </c>
      <c r="B604" s="174" t="str">
        <f>'[1]зона-МСК'!B605</f>
        <v>Подставка универсальная ПУ</v>
      </c>
      <c r="C604" s="200">
        <f>'[1]расчет '!BG605</f>
        <v>188.02974166666667</v>
      </c>
      <c r="D604" s="201">
        <f>'[1]расчет '!BH605</f>
        <v>188.02974166666667</v>
      </c>
      <c r="E604" s="201">
        <f>'[1]расчет '!BJ605</f>
        <v>185.6931533</v>
      </c>
      <c r="F604" s="213">
        <f>'[1]расчет '!BK605</f>
        <v>196.26105633333333</v>
      </c>
      <c r="G604" s="214">
        <f>'[1]расчет '!BL605</f>
        <v>220.41626326666665</v>
      </c>
      <c r="H604" s="205">
        <f>'[1]расчет '!BM605</f>
        <v>256.64907366666665</v>
      </c>
      <c r="I604" s="215">
        <f>'[1]расчет '!CO605</f>
        <v>301.9400866666667</v>
      </c>
      <c r="J604" s="216"/>
      <c r="K604" s="217"/>
      <c r="L604" s="221">
        <f>'[1]расчет '!CR605</f>
        <v>0</v>
      </c>
      <c r="M604" s="181">
        <f>'[1]расчет '!CS605</f>
        <v>0</v>
      </c>
      <c r="N604" s="227"/>
      <c r="O604" s="228"/>
      <c r="P604" s="228"/>
      <c r="Q604" s="228"/>
      <c r="R604" s="228"/>
      <c r="S604" s="228"/>
      <c r="T604" s="228"/>
      <c r="U604" s="228"/>
      <c r="V604" s="228"/>
    </row>
    <row r="605" spans="1:22" ht="13.5" thickBot="1">
      <c r="A605" s="174">
        <f>'[1]зона-МСК'!A606</f>
        <v>20000119419</v>
      </c>
      <c r="B605" s="174" t="str">
        <f>'[1]зона-МСК'!B606</f>
        <v>Стол 1200АР 1200х800х800 разборный с 2мя ящиками-М</v>
      </c>
      <c r="C605" s="200">
        <f>'[1]расчет '!BG606</f>
        <v>17976.493982222222</v>
      </c>
      <c r="D605" s="201">
        <f>'[1]расчет '!BH606</f>
        <v>17976.493982222222</v>
      </c>
      <c r="E605" s="201">
        <f>'[1]расчет '!BJ606</f>
        <v>18584.720078506667</v>
      </c>
      <c r="F605" s="213">
        <f>'[1]расчет '!BK606</f>
        <v>19642.387074844446</v>
      </c>
      <c r="G605" s="214">
        <f>'[1]расчет '!BL606</f>
        <v>22059.911637902223</v>
      </c>
      <c r="H605" s="205">
        <f>'[1]расчет '!BM606</f>
        <v>25686.19848248889</v>
      </c>
      <c r="I605" s="215">
        <f>'[1]расчет '!CO606</f>
        <v>30219.057038222225</v>
      </c>
      <c r="J605" s="216"/>
      <c r="K605" s="217"/>
      <c r="L605" s="221">
        <f>'[1]расчет '!CR606</f>
        <v>0</v>
      </c>
      <c r="M605" s="181">
        <f>'[1]расчет '!CS606</f>
        <v>0</v>
      </c>
      <c r="N605" s="227"/>
      <c r="O605" s="228"/>
      <c r="P605" s="228"/>
      <c r="Q605" s="228"/>
      <c r="R605" s="228"/>
      <c r="S605" s="228"/>
      <c r="T605" s="228"/>
      <c r="U605" s="228"/>
      <c r="V605" s="228"/>
    </row>
    <row r="606" spans="1:22" ht="13.5" thickBot="1">
      <c r="A606" s="174">
        <f>'[1]зона-МСК'!A607</f>
        <v>20000122001</v>
      </c>
      <c r="B606" s="174" t="str">
        <f>'[1]зона-МСК'!B607</f>
        <v>Стол 1200Р 1200х800х800 разборный без ящиков-Метко</v>
      </c>
      <c r="C606" s="200">
        <f>'[1]расчет '!BG607</f>
        <v>15671.260142222221</v>
      </c>
      <c r="D606" s="201">
        <f>'[1]расчет '!BH607</f>
        <v>15671.260142222221</v>
      </c>
      <c r="E606" s="201">
        <f>'[1]расчет '!BJ607</f>
        <v>16316.369979946667</v>
      </c>
      <c r="F606" s="213">
        <f>'[1]расчет '!BK607</f>
        <v>17244.943881244446</v>
      </c>
      <c r="G606" s="214">
        <f>'[1]расчет '!BL607</f>
        <v>19367.398512782223</v>
      </c>
      <c r="H606" s="205">
        <f>'[1]расчет '!BM607</f>
        <v>22551.080460088888</v>
      </c>
      <c r="I606" s="215">
        <f>'[1]расчет '!CO607</f>
        <v>26530.682894222224</v>
      </c>
      <c r="J606" s="216"/>
      <c r="K606" s="217"/>
      <c r="L606" s="221">
        <f>'[1]расчет '!CR607</f>
        <v>0</v>
      </c>
      <c r="M606" s="181">
        <f>'[1]расчет '!CS607</f>
        <v>0</v>
      </c>
      <c r="N606" s="227"/>
      <c r="O606" s="228"/>
      <c r="P606" s="228"/>
      <c r="Q606" s="228"/>
      <c r="R606" s="228"/>
      <c r="S606" s="228"/>
      <c r="T606" s="228"/>
      <c r="U606" s="228"/>
      <c r="V606" s="228"/>
    </row>
    <row r="607" spans="1:22" ht="13.5" thickBot="1">
      <c r="A607" s="174">
        <f>'[1]зона-МСК'!A608</f>
        <v>20000121729</v>
      </c>
      <c r="B607" s="174" t="str">
        <f>'[1]зона-МСК'!B608</f>
        <v>Стол 1500 1500х1000 разборный +3 ящика-Меткон</v>
      </c>
      <c r="C607" s="200">
        <f>'[1]расчет '!BG608</f>
        <v>28126.48110222222</v>
      </c>
      <c r="D607" s="201">
        <f>'[1]расчет '!BH608</f>
        <v>28126.481102222217</v>
      </c>
      <c r="E607" s="201">
        <f>'[1]расчет '!BJ608</f>
        <v>28572.307404586667</v>
      </c>
      <c r="F607" s="213">
        <f>'[1]расчет '!BK608</f>
        <v>30198.373679644446</v>
      </c>
      <c r="G607" s="214">
        <f>'[1]расчет '!BL608</f>
        <v>33915.09659406222</v>
      </c>
      <c r="H607" s="205">
        <f>'[1]расчет '!BM608</f>
        <v>39490.18096568889</v>
      </c>
      <c r="I607" s="215">
        <f>'[1]расчет '!CO608</f>
        <v>46459.03643022222</v>
      </c>
      <c r="J607" s="216"/>
      <c r="K607" s="217"/>
      <c r="L607" s="221">
        <f>'[1]расчет '!CR608</f>
        <v>0</v>
      </c>
      <c r="M607" s="181">
        <f>'[1]расчет '!CS608</f>
        <v>0</v>
      </c>
      <c r="N607" s="227"/>
      <c r="O607" s="228"/>
      <c r="P607" s="228"/>
      <c r="Q607" s="228"/>
      <c r="R607" s="228"/>
      <c r="S607" s="228"/>
      <c r="T607" s="228"/>
      <c r="U607" s="228"/>
      <c r="V607" s="228"/>
    </row>
    <row r="608" spans="1:22" ht="13.5" thickBot="1">
      <c r="A608" s="174" t="e">
        <f>'[1]зона-МСК'!A609</f>
        <v>#REF!</v>
      </c>
      <c r="B608" s="174" t="str">
        <f>'[1]зона-МСК'!B609</f>
        <v>Стол для чистки оружия 800х1500х1000</v>
      </c>
      <c r="C608" s="200" t="e">
        <f>'[1]расчет '!BG609</f>
        <v>#REF!</v>
      </c>
      <c r="D608" s="201" t="e">
        <f>'[1]расчет '!BH609</f>
        <v>#REF!</v>
      </c>
      <c r="E608" s="201">
        <f>'[1]расчет '!BJ609</f>
        <v>0</v>
      </c>
      <c r="F608" s="213">
        <f>'[1]расчет '!BK609</f>
        <v>0</v>
      </c>
      <c r="G608" s="214">
        <f>'[1]расчет '!BL609</f>
        <v>0</v>
      </c>
      <c r="H608" s="205" t="e">
        <f>'[1]расчет '!BM609</f>
        <v>#REF!</v>
      </c>
      <c r="I608" s="215" t="e">
        <f>'[1]расчет '!CO609</f>
        <v>#REF!</v>
      </c>
      <c r="J608" s="216"/>
      <c r="K608" s="217"/>
      <c r="L608" s="221">
        <f>'[1]расчет '!CR609</f>
        <v>0</v>
      </c>
      <c r="M608" s="181">
        <f>'[1]расчет '!CS609</f>
        <v>0</v>
      </c>
      <c r="N608" s="227"/>
      <c r="O608" s="228"/>
      <c r="P608" s="228"/>
      <c r="Q608" s="228"/>
      <c r="R608" s="228"/>
      <c r="S608" s="228"/>
      <c r="T608" s="228"/>
      <c r="U608" s="228"/>
      <c r="V608" s="228"/>
    </row>
    <row r="609" spans="1:22" ht="13.5" thickBot="1">
      <c r="A609" s="174">
        <f>'[1]зона-МСК'!A610</f>
        <v>20000120108</v>
      </c>
      <c r="B609" s="174" t="str">
        <f>'[1]зона-МСК'!B610</f>
        <v>ШП-1 без подставок Шкаф пистолетный-МЕТКОН</v>
      </c>
      <c r="C609" s="200">
        <f>'[1]расчет '!BG610</f>
        <v>1970.8421911111109</v>
      </c>
      <c r="D609" s="201">
        <f>'[1]расчет '!BH610</f>
        <v>1970.8421911111107</v>
      </c>
      <c r="E609" s="201">
        <f>'[1]расчет '!BJ610</f>
        <v>2021.303113854333</v>
      </c>
      <c r="F609" s="213">
        <f>'[1]расчет '!BK610</f>
        <v>2136.3366243988885</v>
      </c>
      <c r="G609" s="214">
        <f>'[1]расчет '!BL610</f>
        <v>2399.270362786444</v>
      </c>
      <c r="H609" s="205">
        <f>'[1]расчет '!BM610</f>
        <v>2793.6709703677775</v>
      </c>
      <c r="I609" s="215">
        <f>'[1]расчет '!CO610</f>
        <v>3286.671729844444</v>
      </c>
      <c r="J609" s="216"/>
      <c r="K609" s="217"/>
      <c r="L609" s="221">
        <f>'[1]расчет '!CR610</f>
        <v>0</v>
      </c>
      <c r="M609" s="181">
        <f>'[1]расчет '!CS610</f>
        <v>0</v>
      </c>
      <c r="N609" s="227"/>
      <c r="O609" s="228"/>
      <c r="P609" s="228"/>
      <c r="Q609" s="228"/>
      <c r="R609" s="228"/>
      <c r="S609" s="228"/>
      <c r="T609" s="228"/>
      <c r="U609" s="228"/>
      <c r="V609" s="228"/>
    </row>
    <row r="610" spans="1:22" ht="13.5" thickBot="1">
      <c r="A610" s="174">
        <f>'[1]зона-МСК'!A611</f>
        <v>20000120109</v>
      </c>
      <c r="B610" s="174" t="str">
        <f>'[1]зона-МСК'!B611</f>
        <v>ШП-3 без подставок Шкаф пистолетный-МЕТКОН</v>
      </c>
      <c r="C610" s="200">
        <f>'[1]расчет '!BG611</f>
        <v>2772.326511111111</v>
      </c>
      <c r="D610" s="201">
        <f>'[1]расчет '!BH611</f>
        <v>2772.326511111111</v>
      </c>
      <c r="E610" s="201">
        <f>'[1]расчет '!BJ611</f>
        <v>2859.4105927749997</v>
      </c>
      <c r="F610" s="213">
        <f>'[1]расчет '!BK611</f>
        <v>3022.1412769166664</v>
      </c>
      <c r="G610" s="214">
        <f>'[1]расчет '!BL611</f>
        <v>3394.0971263833326</v>
      </c>
      <c r="H610" s="205">
        <f>'[1]расчет '!BM611</f>
        <v>3952.030900583333</v>
      </c>
      <c r="I610" s="215">
        <f>'[1]расчет '!CO611</f>
        <v>4649.448118333333</v>
      </c>
      <c r="J610" s="216"/>
      <c r="K610" s="217"/>
      <c r="L610" s="221">
        <f>'[1]расчет '!CR611</f>
        <v>0</v>
      </c>
      <c r="M610" s="181">
        <f>'[1]расчет '!CS611</f>
        <v>0</v>
      </c>
      <c r="N610" s="227"/>
      <c r="O610" s="228"/>
      <c r="P610" s="228"/>
      <c r="Q610" s="228"/>
      <c r="R610" s="228"/>
      <c r="S610" s="228"/>
      <c r="T610" s="228"/>
      <c r="U610" s="228"/>
      <c r="V610" s="228"/>
    </row>
    <row r="611" spans="1:29" s="210" customFormat="1" ht="13.5" thickBot="1">
      <c r="A611" s="199" t="e">
        <f>'[1]зона-МСК'!A612</f>
        <v>#REF!</v>
      </c>
      <c r="B611" s="199" t="str">
        <f>'[1]зона-МСК'!B612</f>
        <v>Продукция Меткон</v>
      </c>
      <c r="C611" s="200" t="e">
        <f>'[1]расчет '!BG612</f>
        <v>#DIV/0!</v>
      </c>
      <c r="D611" s="201" t="e">
        <f>'[1]расчет '!BH612</f>
        <v>#DIV/0!</v>
      </c>
      <c r="E611" s="201">
        <f>'[1]расчет '!BJ612</f>
        <v>0</v>
      </c>
      <c r="F611" s="213">
        <f>'[1]расчет '!BK612</f>
        <v>0</v>
      </c>
      <c r="G611" s="214">
        <f>'[1]расчет '!BL612</f>
        <v>0</v>
      </c>
      <c r="H611" s="205">
        <f>'[1]расчет '!BM612</f>
        <v>0</v>
      </c>
      <c r="I611" s="215" t="e">
        <f>'[1]расчет '!CO612</f>
        <v>#REF!</v>
      </c>
      <c r="J611" s="216"/>
      <c r="K611" s="217"/>
      <c r="L611" s="221">
        <f>'[1]расчет '!CR612</f>
        <v>0</v>
      </c>
      <c r="M611" s="181">
        <f>'[1]расчет '!CS612</f>
        <v>0</v>
      </c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</row>
    <row r="612" spans="1:22" ht="13.5" thickBot="1">
      <c r="A612" s="174">
        <f>'[1]зона-МСК'!A613</f>
        <v>20000114533</v>
      </c>
      <c r="B612" s="174" t="str">
        <f>'[1]зона-МСК'!B613</f>
        <v>Аптечка АУ-1</v>
      </c>
      <c r="C612" s="200">
        <f>'[1]расчет '!BG613</f>
        <v>852.8916666666667</v>
      </c>
      <c r="D612" s="201">
        <f>'[1]расчет '!BH613</f>
        <v>852.8916666666668</v>
      </c>
      <c r="E612" s="201">
        <f>'[1]расчет '!BJ613</f>
        <v>866.1209000000001</v>
      </c>
      <c r="F612" s="213">
        <f>'[1]расчет '!BK613</f>
        <v>915.4123333333334</v>
      </c>
      <c r="G612" s="214">
        <f>'[1]расчет '!BL613</f>
        <v>1028.0784666666668</v>
      </c>
      <c r="H612" s="205">
        <f>'[1]расчет '!BM613</f>
        <v>1197.0776666666668</v>
      </c>
      <c r="I612" s="215">
        <f>'[1]расчет '!CO613</f>
        <v>1408.3266666666668</v>
      </c>
      <c r="J612" s="216"/>
      <c r="K612" s="217"/>
      <c r="L612" s="221">
        <f>'[1]расчет '!CR613</f>
        <v>0</v>
      </c>
      <c r="M612" s="181">
        <f>'[1]расчет '!CS613</f>
        <v>0</v>
      </c>
      <c r="N612" s="227"/>
      <c r="O612" s="228"/>
      <c r="P612" s="228"/>
      <c r="Q612" s="228"/>
      <c r="R612" s="228"/>
      <c r="S612" s="228"/>
      <c r="T612" s="228"/>
      <c r="U612" s="228"/>
      <c r="V612" s="228"/>
    </row>
    <row r="613" spans="1:22" ht="13.5" thickBot="1">
      <c r="A613" s="174">
        <f>'[1]зона-МСК'!A614</f>
        <v>20000119272</v>
      </c>
      <c r="B613" s="174" t="str">
        <f>'[1]зона-МСК'!B614</f>
        <v>МБА-3 Газель Шкаф</v>
      </c>
      <c r="C613" s="200">
        <f>'[1]расчет '!BG614</f>
        <v>3103.4864311111114</v>
      </c>
      <c r="D613" s="201">
        <f>'[1]расчет '!BH614</f>
        <v>3103.4864311111114</v>
      </c>
      <c r="E613" s="201">
        <f>'[1]расчет '!BJ614</f>
        <v>3195.455121595</v>
      </c>
      <c r="F613" s="213">
        <f>'[1]расчет '!BK614</f>
        <v>3377.310291116667</v>
      </c>
      <c r="G613" s="214">
        <f>'[1]расчет '!BL614</f>
        <v>3792.9792500233334</v>
      </c>
      <c r="H613" s="205">
        <f>'[1]расчет '!BM614</f>
        <v>4416.482688383333</v>
      </c>
      <c r="I613" s="215">
        <f>'[1]расчет '!CO614</f>
        <v>5195.861986333333</v>
      </c>
      <c r="J613" s="216"/>
      <c r="K613" s="217"/>
      <c r="L613" s="221">
        <f>'[1]расчет '!CR614</f>
        <v>0</v>
      </c>
      <c r="M613" s="181">
        <f>'[1]расчет '!CS614</f>
        <v>0</v>
      </c>
      <c r="N613" s="227"/>
      <c r="O613" s="228"/>
      <c r="P613" s="228"/>
      <c r="Q613" s="228"/>
      <c r="R613" s="228"/>
      <c r="S613" s="228"/>
      <c r="T613" s="228"/>
      <c r="U613" s="228"/>
      <c r="V613" s="228"/>
    </row>
    <row r="614" spans="1:22" ht="13.5" thickBot="1">
      <c r="A614" s="174">
        <f>'[1]зона-МСК'!A615</f>
        <v>20000119598</v>
      </c>
      <c r="B614" s="174" t="str">
        <f>'[1]зона-МСК'!B615</f>
        <v>Урна УН напольная</v>
      </c>
      <c r="C614" s="200">
        <f>'[1]расчет '!BG615</f>
        <v>1262.5186933333332</v>
      </c>
      <c r="D614" s="201">
        <f>'[1]расчет '!BH615</f>
        <v>1262.5186933333332</v>
      </c>
      <c r="E614" s="201">
        <f>'[1]расчет '!BJ615</f>
        <v>1296.0693942399998</v>
      </c>
      <c r="F614" s="213">
        <f>'[1]расчет '!BK615</f>
        <v>1369.8294410666665</v>
      </c>
      <c r="G614" s="214">
        <f>'[1]расчет '!BL615</f>
        <v>1538.423833813333</v>
      </c>
      <c r="H614" s="205">
        <f>'[1]расчет '!BM615</f>
        <v>1791.315422933333</v>
      </c>
      <c r="I614" s="215">
        <f>'[1]расчет '!CO615</f>
        <v>2107.429909333333</v>
      </c>
      <c r="J614" s="216"/>
      <c r="K614" s="217"/>
      <c r="L614" s="221">
        <f>'[1]расчет '!CR615</f>
        <v>0</v>
      </c>
      <c r="M614" s="181">
        <f>'[1]расчет '!CS615</f>
        <v>0</v>
      </c>
      <c r="N614" s="227"/>
      <c r="O614" s="228"/>
      <c r="P614" s="228"/>
      <c r="Q614" s="228"/>
      <c r="R614" s="228"/>
      <c r="S614" s="228"/>
      <c r="T614" s="228"/>
      <c r="U614" s="228"/>
      <c r="V614" s="228"/>
    </row>
    <row r="615" spans="1:22" ht="13.5" thickBot="1">
      <c r="A615" s="174">
        <f>'[1]зона-МСК'!A616</f>
        <v>20000118828</v>
      </c>
      <c r="B615" s="174" t="str">
        <f>'[1]зона-МСК'!B616</f>
        <v>Урна УО опрокидывающаяся</v>
      </c>
      <c r="C615" s="200">
        <f>'[1]расчет '!BG616</f>
        <v>1613.5837666666666</v>
      </c>
      <c r="D615" s="201">
        <f>'[1]расчет '!BH616</f>
        <v>1613.5837666666664</v>
      </c>
      <c r="E615" s="201">
        <f>'[1]расчет '!BJ616</f>
        <v>1654.9551763999998</v>
      </c>
      <c r="F615" s="213">
        <f>'[1]расчет '!BK616</f>
        <v>1749.1396173333333</v>
      </c>
      <c r="G615" s="214">
        <f>'[1]расчет '!BL616</f>
        <v>1964.4183394666666</v>
      </c>
      <c r="H615" s="205">
        <f>'[1]расчет '!BM616</f>
        <v>2287.3364226666663</v>
      </c>
      <c r="I615" s="215">
        <f>'[1]расчет '!CO616</f>
        <v>2690.9840266666665</v>
      </c>
      <c r="J615" s="216"/>
      <c r="K615" s="217"/>
      <c r="L615" s="221">
        <f>'[1]расчет '!CR616</f>
        <v>0</v>
      </c>
      <c r="M615" s="181">
        <f>'[1]расчет '!CS616</f>
        <v>0</v>
      </c>
      <c r="N615" s="227"/>
      <c r="O615" s="228"/>
      <c r="P615" s="228"/>
      <c r="Q615" s="228"/>
      <c r="R615" s="228"/>
      <c r="S615" s="228"/>
      <c r="T615" s="228"/>
      <c r="U615" s="228"/>
      <c r="V615" s="228"/>
    </row>
    <row r="616" spans="1:22" ht="13.5" thickBot="1">
      <c r="A616" s="174">
        <f>'[1]зона-МСК'!A617</f>
        <v>20000120237</v>
      </c>
      <c r="B616" s="174" t="str">
        <f>'[1]зона-МСК'!B617</f>
        <v>Урна УОК с козырьком</v>
      </c>
      <c r="C616" s="200">
        <f>'[1]расчет '!BG617</f>
        <v>1702.8010533333336</v>
      </c>
      <c r="D616" s="201">
        <f>'[1]расчет '!BH617</f>
        <v>1702.8010533333336</v>
      </c>
      <c r="E616" s="201">
        <f>'[1]расчет '!BJ617</f>
        <v>1809.9337364800003</v>
      </c>
      <c r="F616" s="213">
        <f>'[1]расчет '!BK617</f>
        <v>1912.9380954666672</v>
      </c>
      <c r="G616" s="214">
        <f>'[1]расчет '!BL617</f>
        <v>2148.3766302933336</v>
      </c>
      <c r="H616" s="205">
        <f>'[1]расчет '!BM617</f>
        <v>2501.534432533334</v>
      </c>
      <c r="I616" s="215">
        <f>'[1]расчет '!CO617</f>
        <v>2942.981685333334</v>
      </c>
      <c r="J616" s="216"/>
      <c r="K616" s="217"/>
      <c r="L616" s="221">
        <f>'[1]расчет '!CR617</f>
        <v>0</v>
      </c>
      <c r="M616" s="181">
        <f>'[1]расчет '!CS617</f>
        <v>0</v>
      </c>
      <c r="N616" s="227"/>
      <c r="O616" s="228"/>
      <c r="P616" s="228"/>
      <c r="Q616" s="228"/>
      <c r="R616" s="228"/>
      <c r="S616" s="228"/>
      <c r="T616" s="228"/>
      <c r="U616" s="228"/>
      <c r="V616" s="228"/>
    </row>
    <row r="617" spans="1:22" ht="13.5" thickBot="1">
      <c r="A617" s="174">
        <f>'[1]зона-МСК'!A618</f>
        <v>20000118829</v>
      </c>
      <c r="B617" s="174" t="str">
        <f>'[1]зона-МСК'!B618</f>
        <v>Урна УОН опрокидывающаяся</v>
      </c>
      <c r="C617" s="200">
        <f>'[1]расчет '!BG618</f>
        <v>2294.8909303703704</v>
      </c>
      <c r="D617" s="201">
        <f>'[1]расчет '!BH618</f>
        <v>2294.8909303703704</v>
      </c>
      <c r="E617" s="201">
        <f>'[1]расчет '!BJ618</f>
        <v>2407.4810088177783</v>
      </c>
      <c r="F617" s="213">
        <f>'[1]расчет '!BK618</f>
        <v>2544.492123140741</v>
      </c>
      <c r="G617" s="214">
        <f>'[1]расчет '!BL618</f>
        <v>2857.6603844503707</v>
      </c>
      <c r="H617" s="205">
        <f>'[1]расчет '!BM618</f>
        <v>3327.412776414815</v>
      </c>
      <c r="I617" s="215">
        <f>'[1]расчет '!CO618</f>
        <v>3914.603266370371</v>
      </c>
      <c r="J617" s="216"/>
      <c r="K617" s="217"/>
      <c r="L617" s="221">
        <f>'[1]расчет '!CR618</f>
        <v>0</v>
      </c>
      <c r="M617" s="181">
        <f>'[1]расчет '!CS618</f>
        <v>0</v>
      </c>
      <c r="N617" s="227"/>
      <c r="O617" s="228"/>
      <c r="P617" s="228"/>
      <c r="Q617" s="228"/>
      <c r="R617" s="228"/>
      <c r="S617" s="228"/>
      <c r="T617" s="228"/>
      <c r="U617" s="228"/>
      <c r="V617" s="228"/>
    </row>
    <row r="618" spans="1:22" ht="13.5" thickBot="1">
      <c r="A618" s="174">
        <f>'[1]зона-МСК'!A619</f>
        <v>20000120112</v>
      </c>
      <c r="B618" s="174" t="str">
        <f>'[1]зона-МСК'!B619</f>
        <v>Урна УОН-1 опрокидывающаяся</v>
      </c>
      <c r="C618" s="200">
        <f>'[1]расчет '!BG619</f>
        <v>4040.2282355555553</v>
      </c>
      <c r="D618" s="201">
        <f>'[1]расчет '!BH619</f>
        <v>4040.2282355555553</v>
      </c>
      <c r="E618" s="201">
        <f>'[1]расчет '!BJ619</f>
        <v>4199.547083786667</v>
      </c>
      <c r="F618" s="213">
        <f>'[1]расчет '!BK619</f>
        <v>4438.545698311112</v>
      </c>
      <c r="G618" s="214">
        <f>'[1]расчет '!BL619</f>
        <v>4984.828245795556</v>
      </c>
      <c r="H618" s="205">
        <f>'[1]расчет '!BM619</f>
        <v>5804.252067022223</v>
      </c>
      <c r="I618" s="215">
        <f>'[1]расчет '!CO619</f>
        <v>6828.531843555556</v>
      </c>
      <c r="J618" s="216"/>
      <c r="K618" s="217"/>
      <c r="L618" s="221">
        <f>'[1]расчет '!CR619</f>
        <v>0</v>
      </c>
      <c r="M618" s="181">
        <f>'[1]расчет '!CS619</f>
        <v>0</v>
      </c>
      <c r="N618" s="227"/>
      <c r="O618" s="228"/>
      <c r="P618" s="228"/>
      <c r="Q618" s="228"/>
      <c r="R618" s="228"/>
      <c r="S618" s="228"/>
      <c r="T618" s="228"/>
      <c r="U618" s="228"/>
      <c r="V618" s="228"/>
    </row>
    <row r="619" spans="1:22" ht="13.5" thickBot="1">
      <c r="A619" s="174">
        <f>'[1]зона-МСК'!A620</f>
        <v>20000119627</v>
      </c>
      <c r="B619" s="174" t="str">
        <f>'[1]зона-МСК'!B620</f>
        <v>Урна УП пристенная</v>
      </c>
      <c r="C619" s="200">
        <f>'[1]расчет '!BG620</f>
        <v>1091.2363388888887</v>
      </c>
      <c r="D619" s="201">
        <f>'[1]расчет '!BH620</f>
        <v>1091.2363388888887</v>
      </c>
      <c r="E619" s="201">
        <f>'[1]расчет '!BJ620</f>
        <v>1129.7671824666666</v>
      </c>
      <c r="F619" s="213">
        <f>'[1]расчет '!BK620</f>
        <v>1194.0628757777777</v>
      </c>
      <c r="G619" s="214">
        <f>'[1]расчет '!BL620</f>
        <v>1341.0244604888887</v>
      </c>
      <c r="H619" s="205">
        <f>'[1]расчет '!BM620</f>
        <v>1561.4668375555555</v>
      </c>
      <c r="I619" s="215">
        <f>'[1]расчет '!CO620</f>
        <v>1837.0198088888887</v>
      </c>
      <c r="J619" s="216"/>
      <c r="K619" s="217"/>
      <c r="L619" s="221">
        <f>'[1]расчет '!CR620</f>
        <v>0</v>
      </c>
      <c r="M619" s="181">
        <f>'[1]расчет '!CS620</f>
        <v>0</v>
      </c>
      <c r="N619" s="227"/>
      <c r="O619" s="228"/>
      <c r="P619" s="228"/>
      <c r="Q619" s="228"/>
      <c r="R619" s="228"/>
      <c r="S619" s="228"/>
      <c r="T619" s="228"/>
      <c r="U619" s="228"/>
      <c r="V619" s="228"/>
    </row>
    <row r="620" spans="1:29" s="210" customFormat="1" ht="13.5" thickBot="1">
      <c r="A620" s="199" t="e">
        <f>'[1]зона-МСК'!A621</f>
        <v>#REF!</v>
      </c>
      <c r="B620" s="199"/>
      <c r="C620" s="200" t="e">
        <f>'[1]расчет '!BG621</f>
        <v>#DIV/0!</v>
      </c>
      <c r="D620" s="201" t="e">
        <f>'[1]расчет '!BH621</f>
        <v>#DIV/0!</v>
      </c>
      <c r="E620" s="201">
        <f>'[1]расчет '!BJ621</f>
        <v>0</v>
      </c>
      <c r="F620" s="213">
        <f>'[1]расчет '!BK621</f>
        <v>0</v>
      </c>
      <c r="G620" s="214">
        <f>'[1]расчет '!BL621</f>
        <v>0</v>
      </c>
      <c r="H620" s="205">
        <f>'[1]расчет '!BM621</f>
        <v>0</v>
      </c>
      <c r="I620" s="215" t="e">
        <f>'[1]расчет '!CO621</f>
        <v>#REF!</v>
      </c>
      <c r="J620" s="216"/>
      <c r="K620" s="217"/>
      <c r="L620" s="221">
        <f>'[1]расчет '!CR621</f>
        <v>0</v>
      </c>
      <c r="M620" s="181">
        <f>'[1]расчет '!CS621</f>
        <v>0</v>
      </c>
      <c r="N620" s="219"/>
      <c r="O620" s="219"/>
      <c r="P620" s="219"/>
      <c r="Q620" s="219"/>
      <c r="R620" s="219"/>
      <c r="S620" s="21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</row>
    <row r="621" spans="1:22" ht="13.5" thickBot="1">
      <c r="A621" s="174">
        <f>'[1]зона-МСК'!A622</f>
        <v>20000116432</v>
      </c>
      <c r="B621" s="174" t="str">
        <f>'[1]зона-МСК'!B622</f>
        <v>ОШ-10 Сайга Шкаф оружейный</v>
      </c>
      <c r="C621" s="200">
        <f>'[1]расчет '!BG622</f>
        <v>17297.107496666664</v>
      </c>
      <c r="D621" s="201">
        <f>'[1]расчет '!BH622</f>
        <v>17297.107496666664</v>
      </c>
      <c r="E621" s="201">
        <f>'[1]расчет '!BJ622</f>
        <v>17188.32565172</v>
      </c>
      <c r="F621" s="213">
        <f>'[1]расчет '!BK622</f>
        <v>18166.52304653333</v>
      </c>
      <c r="G621" s="214">
        <f>'[1]расчет '!BL622</f>
        <v>20402.402806106664</v>
      </c>
      <c r="H621" s="205">
        <f>'[1]расчет '!BM622</f>
        <v>23756.222445466665</v>
      </c>
      <c r="I621" s="215">
        <f>'[1]расчет '!CO622</f>
        <v>27948.496994666664</v>
      </c>
      <c r="J621" s="216"/>
      <c r="K621" s="217"/>
      <c r="L621" s="221">
        <f>'[1]расчет '!CR622</f>
        <v>0</v>
      </c>
      <c r="M621" s="181">
        <f>'[1]расчет '!CS622</f>
        <v>0</v>
      </c>
      <c r="N621" s="227"/>
      <c r="O621" s="228"/>
      <c r="P621" s="228"/>
      <c r="Q621" s="228"/>
      <c r="R621" s="228"/>
      <c r="S621" s="228"/>
      <c r="T621" s="228"/>
      <c r="U621" s="228"/>
      <c r="V621" s="228"/>
    </row>
    <row r="622" spans="1:22" ht="13.5" thickBot="1">
      <c r="A622" s="174">
        <f>'[1]зона-МСК'!A623</f>
        <v>20000116443</v>
      </c>
      <c r="B622" s="174" t="str">
        <f>'[1]зона-МСК'!B623</f>
        <v>ОШ-10АКМ Шкаф оружейный</v>
      </c>
      <c r="C622" s="200">
        <f>'[1]расчет '!BG623</f>
        <v>17072.028151111113</v>
      </c>
      <c r="D622" s="201">
        <f>'[1]расчет '!BH623</f>
        <v>17072.028151111113</v>
      </c>
      <c r="E622" s="201">
        <f>'[1]расчет '!BJ623</f>
        <v>17246.80070069334</v>
      </c>
      <c r="F622" s="213">
        <f>'[1]расчет '!BK623</f>
        <v>18228.32594382223</v>
      </c>
      <c r="G622" s="214">
        <f>'[1]расчет '!BL623</f>
        <v>20471.812213831116</v>
      </c>
      <c r="H622" s="205">
        <f>'[1]расчет '!BM623</f>
        <v>23837.04161884445</v>
      </c>
      <c r="I622" s="215">
        <f>'[1]расчет '!CO623</f>
        <v>28043.57837511112</v>
      </c>
      <c r="J622" s="216"/>
      <c r="K622" s="217"/>
      <c r="L622" s="221">
        <f>'[1]расчет '!CR623</f>
        <v>0</v>
      </c>
      <c r="M622" s="181">
        <f>'[1]расчет '!CS623</f>
        <v>0</v>
      </c>
      <c r="N622" s="227"/>
      <c r="O622" s="228"/>
      <c r="P622" s="228"/>
      <c r="Q622" s="228"/>
      <c r="R622" s="228"/>
      <c r="S622" s="228"/>
      <c r="T622" s="228"/>
      <c r="U622" s="228"/>
      <c r="V622" s="228"/>
    </row>
    <row r="623" spans="1:22" ht="13.5" thickBot="1">
      <c r="A623" s="174">
        <f>'[1]зона-МСК'!A624</f>
        <v>20000115258</v>
      </c>
      <c r="B623" s="174" t="str">
        <f>'[1]зона-МСК'!B624</f>
        <v>ОШ-1 Шкаф оружейный</v>
      </c>
      <c r="C623" s="200">
        <f>'[1]расчет '!BG624</f>
        <v>5160.662142222223</v>
      </c>
      <c r="D623" s="201">
        <f>'[1]расчет '!BH624</f>
        <v>5160.662142222223</v>
      </c>
      <c r="E623" s="201">
        <f>'[1]расчет '!BJ624</f>
        <v>5167.676547946668</v>
      </c>
      <c r="F623" s="213">
        <f>'[1]расчет '!BK624</f>
        <v>5461.771961244445</v>
      </c>
      <c r="G623" s="214">
        <f>'[1]расчет '!BL624</f>
        <v>6133.990048782223</v>
      </c>
      <c r="H623" s="205">
        <f>'[1]расчет '!BM624</f>
        <v>7142.31718008889</v>
      </c>
      <c r="I623" s="215">
        <f>'[1]расчет '!CO624</f>
        <v>8402.726094222224</v>
      </c>
      <c r="J623" s="216"/>
      <c r="K623" s="217"/>
      <c r="L623" s="221">
        <f>'[1]расчет '!CR624</f>
        <v>0</v>
      </c>
      <c r="M623" s="181">
        <f>'[1]расчет '!CS624</f>
        <v>0</v>
      </c>
      <c r="N623" s="227"/>
      <c r="O623" s="228"/>
      <c r="P623" s="228"/>
      <c r="Q623" s="228"/>
      <c r="R623" s="228"/>
      <c r="S623" s="228"/>
      <c r="T623" s="228"/>
      <c r="U623" s="228"/>
      <c r="V623" s="228"/>
    </row>
    <row r="624" spans="1:22" ht="13.5" thickBot="1">
      <c r="A624" s="174">
        <f>'[1]зона-МСК'!A625</f>
        <v>20000116446</v>
      </c>
      <c r="B624" s="174" t="str">
        <f>'[1]зона-МСК'!B625</f>
        <v>ОШ-2 Шкаф оружейный</v>
      </c>
      <c r="C624" s="200">
        <f>'[1]расчет '!BG625</f>
        <v>7583.134284444444</v>
      </c>
      <c r="D624" s="201">
        <f>'[1]расчет '!BH625</f>
        <v>7583.134284444444</v>
      </c>
      <c r="E624" s="201">
        <f>'[1]расчет '!BJ625</f>
        <v>7640.9741358933325</v>
      </c>
      <c r="F624" s="213">
        <f>'[1]расчет '!BK625</f>
        <v>8075.826322488888</v>
      </c>
      <c r="G624" s="214">
        <f>'[1]расчет '!BL625</f>
        <v>9069.774177564443</v>
      </c>
      <c r="H624" s="205">
        <f>'[1]расчет '!BM625</f>
        <v>10560.695960177776</v>
      </c>
      <c r="I624" s="215">
        <f>'[1]расчет '!CO625</f>
        <v>12424.348188444443</v>
      </c>
      <c r="J624" s="216"/>
      <c r="K624" s="217"/>
      <c r="L624" s="221">
        <f>'[1]расчет '!CR625</f>
        <v>0</v>
      </c>
      <c r="M624" s="181">
        <f>'[1]расчет '!CS625</f>
        <v>0</v>
      </c>
      <c r="N624" s="227"/>
      <c r="O624" s="228"/>
      <c r="P624" s="228"/>
      <c r="Q624" s="228"/>
      <c r="R624" s="228"/>
      <c r="S624" s="228"/>
      <c r="T624" s="228"/>
      <c r="U624" s="228"/>
      <c r="V624" s="228"/>
    </row>
    <row r="625" spans="1:29" s="219" customFormat="1" ht="13.5" thickBot="1">
      <c r="A625" s="174">
        <f>'[1]зона-МСК'!A626</f>
        <v>20000116447</v>
      </c>
      <c r="B625" s="174" t="str">
        <f>'[1]зона-МСК'!B626</f>
        <v>ОШ-20АКМ Шкаф оружейный</v>
      </c>
      <c r="C625" s="200">
        <f>'[1]расчет '!BG626</f>
        <v>43135.52469333333</v>
      </c>
      <c r="D625" s="201">
        <f>'[1]расчет '!BH626</f>
        <v>43135.52469333333</v>
      </c>
      <c r="E625" s="201">
        <f>'[1]расчет '!BJ626</f>
        <v>43789.13129824</v>
      </c>
      <c r="F625" s="213">
        <f>'[1]расчет '!BK626</f>
        <v>46281.195681066674</v>
      </c>
      <c r="G625" s="214">
        <f>'[1]расчет '!BL626</f>
        <v>51977.34284181334</v>
      </c>
      <c r="H625" s="205">
        <f>'[1]расчет '!BM626</f>
        <v>60521.56358293333</v>
      </c>
      <c r="I625" s="215">
        <f>'[1]расчет '!CO626</f>
        <v>71201.83950933334</v>
      </c>
      <c r="J625" s="216"/>
      <c r="K625" s="217"/>
      <c r="L625" s="221">
        <f>'[1]расчет '!CR626</f>
        <v>0</v>
      </c>
      <c r="M625" s="181">
        <f>'[1]расчет '!CS626</f>
        <v>0</v>
      </c>
      <c r="N625" s="227"/>
      <c r="O625" s="228"/>
      <c r="P625" s="228"/>
      <c r="Q625" s="228"/>
      <c r="R625" s="228"/>
      <c r="S625" s="228"/>
      <c r="T625" s="228"/>
      <c r="U625" s="228"/>
      <c r="V625" s="228"/>
      <c r="W625" s="182"/>
      <c r="X625" s="182"/>
      <c r="Y625" s="182"/>
      <c r="Z625" s="182"/>
      <c r="AA625" s="182"/>
      <c r="AB625" s="182"/>
      <c r="AC625" s="182"/>
    </row>
    <row r="626" spans="1:22" ht="13.5" thickBot="1">
      <c r="A626" s="174">
        <f>'[1]зона-МСК'!A627</f>
        <v>20000116448</v>
      </c>
      <c r="B626" s="174" t="str">
        <f>'[1]зона-МСК'!B627</f>
        <v>ОШ-23 Шкаф оружейный</v>
      </c>
      <c r="C626" s="200">
        <f>'[1]расчет '!BG627</f>
        <v>8571.459804444443</v>
      </c>
      <c r="D626" s="201">
        <f>'[1]расчет '!BH627</f>
        <v>8571.459804444443</v>
      </c>
      <c r="E626" s="201">
        <f>'[1]расчет '!BJ627</f>
        <v>8613.48644757333</v>
      </c>
      <c r="F626" s="213">
        <f>'[1]расчет '!BK627</f>
        <v>9103.684863288887</v>
      </c>
      <c r="G626" s="214">
        <f>'[1]расчет '!BL627</f>
        <v>10224.138384924441</v>
      </c>
      <c r="H626" s="205">
        <f>'[1]расчет '!BM627</f>
        <v>11904.818667377775</v>
      </c>
      <c r="I626" s="215">
        <f>'[1]расчет '!CO627</f>
        <v>14005.66902044444</v>
      </c>
      <c r="J626" s="216"/>
      <c r="K626" s="217"/>
      <c r="L626" s="221">
        <f>'[1]расчет '!CR627</f>
        <v>0</v>
      </c>
      <c r="M626" s="181">
        <f>'[1]расчет '!CS627</f>
        <v>0</v>
      </c>
      <c r="N626" s="227"/>
      <c r="O626" s="228"/>
      <c r="P626" s="228"/>
      <c r="Q626" s="228"/>
      <c r="R626" s="228"/>
      <c r="S626" s="228"/>
      <c r="T626" s="228"/>
      <c r="U626" s="228"/>
      <c r="V626" s="228"/>
    </row>
    <row r="627" spans="1:22" ht="13.5" thickBot="1">
      <c r="A627" s="174">
        <f>'[1]зона-МСК'!A628</f>
        <v>20000115036</v>
      </c>
      <c r="B627" s="174" t="str">
        <f>'[1]зона-МСК'!B628</f>
        <v>ОШ-23Г Шкаф оружейный</v>
      </c>
      <c r="C627" s="200">
        <f>'[1]расчет '!BG628</f>
        <v>10269.781884444445</v>
      </c>
      <c r="D627" s="201">
        <f>'[1]расчет '!BH628</f>
        <v>10269.781884444445</v>
      </c>
      <c r="E627" s="201">
        <f>'[1]расчет '!BJ628</f>
        <v>10284.635374293332</v>
      </c>
      <c r="F627" s="213">
        <f>'[1]расчет '!BK628</f>
        <v>10869.939826488888</v>
      </c>
      <c r="G627" s="214">
        <f>'[1]расчет '!BL628</f>
        <v>12207.778574364442</v>
      </c>
      <c r="H627" s="205">
        <f>'[1]расчет '!BM628</f>
        <v>14214.536696177776</v>
      </c>
      <c r="I627" s="215">
        <f>'[1]расчет '!CO628</f>
        <v>16722.984348444443</v>
      </c>
      <c r="J627" s="216"/>
      <c r="K627" s="217"/>
      <c r="L627" s="221">
        <f>'[1]расчет '!CR628</f>
        <v>0</v>
      </c>
      <c r="M627" s="181">
        <f>'[1]расчет '!CS628</f>
        <v>0</v>
      </c>
      <c r="N627" s="227"/>
      <c r="O627" s="228"/>
      <c r="P627" s="228"/>
      <c r="Q627" s="228"/>
      <c r="R627" s="228"/>
      <c r="S627" s="228"/>
      <c r="T627" s="228"/>
      <c r="U627" s="228"/>
      <c r="V627" s="228"/>
    </row>
    <row r="628" spans="1:22" ht="13.5" thickBot="1">
      <c r="A628" s="174">
        <f>'[1]зона-МСК'!A629</f>
        <v>20000116450</v>
      </c>
      <c r="B628" s="174" t="str">
        <f>'[1]зона-МСК'!B629</f>
        <v>ОШ-23С Шкаф оружейный</v>
      </c>
      <c r="C628" s="200">
        <f>'[1]расчет '!BG629</f>
        <v>7708.124604444443</v>
      </c>
      <c r="D628" s="201">
        <f>'[1]расчет '!BH629</f>
        <v>7708.124604444443</v>
      </c>
      <c r="E628" s="201">
        <f>'[1]расчет '!BJ629</f>
        <v>7763.9646107733315</v>
      </c>
      <c r="F628" s="213">
        <f>'[1]расчет '!BK629</f>
        <v>8205.816255288886</v>
      </c>
      <c r="G628" s="214">
        <f>'[1]расчет '!BL629</f>
        <v>9215.762871324441</v>
      </c>
      <c r="H628" s="205">
        <f>'[1]расчет '!BM629</f>
        <v>10730.682795377776</v>
      </c>
      <c r="I628" s="215">
        <f>'[1]расчет '!CO629</f>
        <v>12624.332700444442</v>
      </c>
      <c r="J628" s="216"/>
      <c r="K628" s="217"/>
      <c r="L628" s="221">
        <f>'[1]расчет '!CR629</f>
        <v>0</v>
      </c>
      <c r="M628" s="181">
        <f>'[1]расчет '!CS629</f>
        <v>0</v>
      </c>
      <c r="N628" s="227"/>
      <c r="O628" s="228"/>
      <c r="P628" s="228"/>
      <c r="Q628" s="228"/>
      <c r="R628" s="228"/>
      <c r="S628" s="228"/>
      <c r="T628" s="228"/>
      <c r="U628" s="228"/>
      <c r="V628" s="228"/>
    </row>
    <row r="629" spans="1:22" ht="13.5" thickBot="1">
      <c r="A629" s="174">
        <f>'[1]зона-МСК'!A630</f>
        <v>20000116452</v>
      </c>
      <c r="B629" s="174" t="str">
        <f>'[1]зона-МСК'!B630</f>
        <v>ОШ-2Г Шкаф оружейный</v>
      </c>
      <c r="C629" s="200">
        <f>'[1]расчет '!BG630</f>
        <v>9143.580444444444</v>
      </c>
      <c r="D629" s="201">
        <f>'[1]расчет '!BH630</f>
        <v>9143.580444444444</v>
      </c>
      <c r="E629" s="201">
        <f>'[1]расчет '!BJ630</f>
        <v>9176.453157333333</v>
      </c>
      <c r="F629" s="213">
        <f>'[1]расчет '!BK630</f>
        <v>9698.690328888888</v>
      </c>
      <c r="G629" s="214">
        <f>'[1]расчет '!BL630</f>
        <v>10892.375292444443</v>
      </c>
      <c r="H629" s="205">
        <f>'[1]расчет '!BM630</f>
        <v>12682.902737777777</v>
      </c>
      <c r="I629" s="215">
        <f>'[1]расчет '!CO630</f>
        <v>14921.062044444443</v>
      </c>
      <c r="J629" s="216"/>
      <c r="K629" s="217"/>
      <c r="L629" s="221">
        <f>'[1]расчет '!CR630</f>
        <v>0</v>
      </c>
      <c r="M629" s="181">
        <f>'[1]расчет '!CS630</f>
        <v>0</v>
      </c>
      <c r="N629" s="227"/>
      <c r="O629" s="228"/>
      <c r="P629" s="228"/>
      <c r="Q629" s="228"/>
      <c r="R629" s="228"/>
      <c r="S629" s="228"/>
      <c r="T629" s="228"/>
      <c r="U629" s="228"/>
      <c r="V629" s="228"/>
    </row>
    <row r="630" spans="1:22" ht="13.5" thickBot="1">
      <c r="A630" s="174">
        <f>'[1]зона-МСК'!A631</f>
        <v>20000115006</v>
      </c>
      <c r="B630" s="174" t="str">
        <f>'[1]зона-МСК'!B631</f>
        <v>ОШ-2С Шкаф оружейный</v>
      </c>
      <c r="C630" s="200">
        <f>'[1]расчет '!BG631</f>
        <v>6877.003404444444</v>
      </c>
      <c r="D630" s="201">
        <f>'[1]расчет '!BH631</f>
        <v>6877.003404444444</v>
      </c>
      <c r="E630" s="201">
        <f>'[1]расчет '!BJ631</f>
        <v>6946.141349973333</v>
      </c>
      <c r="F630" s="213">
        <f>'[1]расчет '!BK631</f>
        <v>7341.450207288888</v>
      </c>
      <c r="G630" s="214">
        <f>'[1]расчет '!BL631</f>
        <v>8245.013309724443</v>
      </c>
      <c r="H630" s="205">
        <f>'[1]расчет '!BM631</f>
        <v>9600.357963377777</v>
      </c>
      <c r="I630" s="215">
        <f>'[1]расчет '!CO631</f>
        <v>11294.538780444444</v>
      </c>
      <c r="J630" s="216"/>
      <c r="K630" s="217"/>
      <c r="L630" s="221">
        <f>'[1]расчет '!CR631</f>
        <v>0</v>
      </c>
      <c r="M630" s="181">
        <f>'[1]расчет '!CS631</f>
        <v>0</v>
      </c>
      <c r="N630" s="227"/>
      <c r="O630" s="228"/>
      <c r="P630" s="228"/>
      <c r="Q630" s="228"/>
      <c r="R630" s="228"/>
      <c r="S630" s="228"/>
      <c r="T630" s="228"/>
      <c r="U630" s="228"/>
      <c r="V630" s="228"/>
    </row>
    <row r="631" spans="1:22" ht="13.5" thickBot="1">
      <c r="A631" s="174">
        <f>'[1]зона-МСК'!A632</f>
        <v>20000116454</v>
      </c>
      <c r="B631" s="174" t="str">
        <f>'[1]зона-МСК'!B632</f>
        <v>ОШ-30АКСУ Шкаф оружейный</v>
      </c>
      <c r="C631" s="200">
        <f>'[1]расчет '!BG632</f>
        <v>50561.49597333333</v>
      </c>
      <c r="D631" s="201">
        <f>'[1]расчет '!BH632</f>
        <v>50561.49597333334</v>
      </c>
      <c r="E631" s="201">
        <f>'[1]расчет '!BJ632</f>
        <v>51096.287037760005</v>
      </c>
      <c r="F631" s="213">
        <f>'[1]расчет '!BK632</f>
        <v>54004.20581226668</v>
      </c>
      <c r="G631" s="214">
        <f>'[1]расчет '!BL632</f>
        <v>60650.877296853345</v>
      </c>
      <c r="H631" s="205">
        <f>'[1]расчет '!BM632</f>
        <v>70620.88452373334</v>
      </c>
      <c r="I631" s="215">
        <f>'[1]расчет '!CO632</f>
        <v>83083.39355733334</v>
      </c>
      <c r="J631" s="216"/>
      <c r="K631" s="217"/>
      <c r="L631" s="221">
        <f>'[1]расчет '!CR632</f>
        <v>0</v>
      </c>
      <c r="M631" s="181">
        <f>'[1]расчет '!CS632</f>
        <v>0</v>
      </c>
      <c r="N631" s="227"/>
      <c r="O631" s="228"/>
      <c r="P631" s="228"/>
      <c r="Q631" s="228"/>
      <c r="R631" s="228"/>
      <c r="S631" s="228"/>
      <c r="T631" s="228"/>
      <c r="U631" s="228"/>
      <c r="V631" s="228"/>
    </row>
    <row r="632" spans="1:22" ht="13.5" thickBot="1">
      <c r="A632" s="174">
        <f>'[1]зона-МСК'!A633</f>
        <v>20000116455</v>
      </c>
      <c r="B632" s="174" t="str">
        <f>'[1]зона-МСК'!B633</f>
        <v>ОШ-33 Шкаф оружейный</v>
      </c>
      <c r="C632" s="200">
        <f>'[1]расчет '!BG633</f>
        <v>7903.505096666667</v>
      </c>
      <c r="D632" s="201">
        <f>'[1]расчет '!BH633</f>
        <v>7903.505096666666</v>
      </c>
      <c r="E632" s="201">
        <f>'[1]расчет '!BJ633</f>
        <v>7945.020890119999</v>
      </c>
      <c r="F632" s="213">
        <f>'[1]расчет '!BK633</f>
        <v>8397.176550533333</v>
      </c>
      <c r="G632" s="214">
        <f>'[1]расчет '!BL633</f>
        <v>9430.675202906667</v>
      </c>
      <c r="H632" s="205">
        <f>'[1]расчет '!BM633</f>
        <v>10980.923181466665</v>
      </c>
      <c r="I632" s="215">
        <f>'[1]расчет '!CO633</f>
        <v>12918.733154666666</v>
      </c>
      <c r="J632" s="216"/>
      <c r="K632" s="217"/>
      <c r="L632" s="221">
        <f>'[1]расчет '!CR633</f>
        <v>0</v>
      </c>
      <c r="M632" s="181">
        <f>'[1]расчет '!CS633</f>
        <v>0</v>
      </c>
      <c r="N632" s="227"/>
      <c r="O632" s="228"/>
      <c r="P632" s="228"/>
      <c r="Q632" s="228"/>
      <c r="R632" s="228"/>
      <c r="S632" s="228"/>
      <c r="T632" s="228"/>
      <c r="U632" s="228"/>
      <c r="V632" s="228"/>
    </row>
    <row r="633" spans="1:22" ht="13.5" thickBot="1">
      <c r="A633" s="174">
        <f>'[1]зона-МСК'!A634</f>
        <v>20000116459</v>
      </c>
      <c r="B633" s="174" t="str">
        <f>'[1]зона-МСК'!B634</f>
        <v>ОШ-4 Шкаф оружейный</v>
      </c>
      <c r="C633" s="200">
        <f>'[1]расчет '!BG634</f>
        <v>8643.138536666667</v>
      </c>
      <c r="D633" s="201">
        <f>'[1]расчет '!BH634</f>
        <v>8643.138536666667</v>
      </c>
      <c r="E633" s="201">
        <f>'[1]расчет '!BJ634</f>
        <v>8672.820195080001</v>
      </c>
      <c r="F633" s="213">
        <f>'[1]расчет '!BK634</f>
        <v>9166.395328133334</v>
      </c>
      <c r="G633" s="214">
        <f>'[1]расчет '!BL634</f>
        <v>10294.567060826668</v>
      </c>
      <c r="H633" s="205">
        <f>'[1]расчет '!BM634</f>
        <v>11986.824659866668</v>
      </c>
      <c r="I633" s="215">
        <f>'[1]расчет '!CO634</f>
        <v>14102.146658666668</v>
      </c>
      <c r="J633" s="216"/>
      <c r="K633" s="217"/>
      <c r="L633" s="221">
        <f>'[1]расчет '!CR634</f>
        <v>0</v>
      </c>
      <c r="M633" s="181">
        <f>'[1]расчет '!CS634</f>
        <v>0</v>
      </c>
      <c r="N633" s="227"/>
      <c r="O633" s="228"/>
      <c r="P633" s="228"/>
      <c r="Q633" s="228"/>
      <c r="R633" s="228"/>
      <c r="S633" s="228"/>
      <c r="T633" s="228"/>
      <c r="U633" s="228"/>
      <c r="V633" s="228"/>
    </row>
    <row r="634" spans="1:22" ht="13.5" thickBot="1">
      <c r="A634" s="174">
        <f>'[1]зона-МСК'!A635</f>
        <v>20000116460</v>
      </c>
      <c r="B634" s="174" t="str">
        <f>'[1]зона-МСК'!B635</f>
        <v>ОШ-43 Шкаф оружейный</v>
      </c>
      <c r="C634" s="200">
        <f>'[1]расчет '!BG635</f>
        <v>9744.857336666666</v>
      </c>
      <c r="D634" s="201">
        <f>'[1]расчет '!BH635</f>
        <v>9744.857336666666</v>
      </c>
      <c r="E634" s="201">
        <f>'[1]расчет '!BJ635</f>
        <v>9756.91149428</v>
      </c>
      <c r="F634" s="213">
        <f>'[1]расчет '!BK635</f>
        <v>10312.182880133332</v>
      </c>
      <c r="G634" s="214">
        <f>'[1]расчет '!BL635</f>
        <v>11581.374619226666</v>
      </c>
      <c r="H634" s="205">
        <f>'[1]расчет '!BM635</f>
        <v>13485.162227866665</v>
      </c>
      <c r="I634" s="215">
        <f>'[1]расчет '!CO635</f>
        <v>15864.896738666666</v>
      </c>
      <c r="J634" s="216"/>
      <c r="K634" s="217"/>
      <c r="L634" s="221">
        <f>'[1]расчет '!CR635</f>
        <v>0</v>
      </c>
      <c r="M634" s="181">
        <f>'[1]расчет '!CS635</f>
        <v>0</v>
      </c>
      <c r="N634" s="227"/>
      <c r="O634" s="228"/>
      <c r="P634" s="228"/>
      <c r="Q634" s="228"/>
      <c r="R634" s="228"/>
      <c r="S634" s="228"/>
      <c r="T634" s="228"/>
      <c r="U634" s="228"/>
      <c r="V634" s="228"/>
    </row>
    <row r="635" spans="1:22" ht="13.5" thickBot="1">
      <c r="A635" s="174">
        <f>'[1]зона-МСК'!A636</f>
        <v>20000116462</v>
      </c>
      <c r="B635" s="174" t="str">
        <f>'[1]зона-МСК'!B636</f>
        <v>ОШ-5АКМ Шкаф оружейный</v>
      </c>
      <c r="C635" s="200">
        <f>'[1]расчет '!BG636</f>
        <v>11605.016033333335</v>
      </c>
      <c r="D635" s="201">
        <f>'[1]расчет '!BH636</f>
        <v>11605.016033333335</v>
      </c>
      <c r="E635" s="201">
        <f>'[1]расчет '!BJ636</f>
        <v>11755.279526800003</v>
      </c>
      <c r="F635" s="213">
        <f>'[1]расчет '!BK636</f>
        <v>12424.27917466667</v>
      </c>
      <c r="G635" s="214">
        <f>'[1]расчет '!BL636</f>
        <v>13953.421226933337</v>
      </c>
      <c r="H635" s="205">
        <f>'[1]расчет '!BM636</f>
        <v>16247.134305333337</v>
      </c>
      <c r="I635" s="215">
        <f>'[1]расчет '!CO636</f>
        <v>19114.275653333338</v>
      </c>
      <c r="J635" s="216"/>
      <c r="K635" s="217"/>
      <c r="L635" s="221">
        <f>'[1]расчет '!CR636</f>
        <v>0</v>
      </c>
      <c r="M635" s="181">
        <f>'[1]расчет '!CS636</f>
        <v>0</v>
      </c>
      <c r="N635" s="227"/>
      <c r="O635" s="228"/>
      <c r="P635" s="228"/>
      <c r="Q635" s="228"/>
      <c r="R635" s="228"/>
      <c r="S635" s="228"/>
      <c r="T635" s="228"/>
      <c r="U635" s="228"/>
      <c r="V635" s="228"/>
    </row>
    <row r="636" spans="1:22" ht="13.5" thickBot="1">
      <c r="A636" s="174">
        <f>'[1]зона-МСК'!A637</f>
        <v>20000114966</v>
      </c>
      <c r="B636" s="174" t="str">
        <f>'[1]зона-МСК'!B637</f>
        <v>ОШ-6 Шкаф оружейный</v>
      </c>
      <c r="C636" s="200">
        <f>'[1]расчет '!BG637</f>
        <v>10449.177713333333</v>
      </c>
      <c r="D636" s="201">
        <f>'[1]расчет '!BH637</f>
        <v>10449.177713333333</v>
      </c>
      <c r="E636" s="201">
        <f>'[1]расчет '!BJ637</f>
        <v>10617.93461992</v>
      </c>
      <c r="F636" s="213">
        <f>'[1]расчет '!BK637</f>
        <v>11222.207321866666</v>
      </c>
      <c r="G636" s="214">
        <f>'[1]расчет '!BL637</f>
        <v>12603.402069173333</v>
      </c>
      <c r="H636" s="205">
        <f>'[1]расчет '!BM637</f>
        <v>14675.194190133334</v>
      </c>
      <c r="I636" s="215">
        <f>'[1]расчет '!CO637</f>
        <v>17264.934341333334</v>
      </c>
      <c r="J636" s="216"/>
      <c r="K636" s="217"/>
      <c r="L636" s="221">
        <f>'[1]расчет '!CR637</f>
        <v>0</v>
      </c>
      <c r="M636" s="181">
        <f>'[1]расчет '!CS637</f>
        <v>0</v>
      </c>
      <c r="N636" s="227"/>
      <c r="O636" s="228"/>
      <c r="P636" s="228"/>
      <c r="Q636" s="228"/>
      <c r="R636" s="228"/>
      <c r="S636" s="228"/>
      <c r="T636" s="228"/>
      <c r="U636" s="228"/>
      <c r="V636" s="228"/>
    </row>
    <row r="637" spans="1:22" ht="13.5" thickBot="1">
      <c r="A637" s="174">
        <f>'[1]зона-МСК'!A638</f>
        <v>20000116464</v>
      </c>
      <c r="B637" s="174" t="str">
        <f>'[1]зона-МСК'!B638</f>
        <v>ОШ-63 Шкаф оружейный</v>
      </c>
      <c r="C637" s="200">
        <f>'[1]расчет '!BG638</f>
        <v>11746.757633333333</v>
      </c>
      <c r="D637" s="201">
        <f>'[1]расчет '!BH638</f>
        <v>11746.757633333333</v>
      </c>
      <c r="E637" s="201">
        <f>'[1]расчет '!BJ638</f>
        <v>11894.7532612</v>
      </c>
      <c r="F637" s="213">
        <f>'[1]расчет '!BK638</f>
        <v>12571.690438666668</v>
      </c>
      <c r="G637" s="214">
        <f>'[1]расчет '!BL638</f>
        <v>14118.975415733334</v>
      </c>
      <c r="H637" s="205">
        <f>'[1]расчет '!BM638</f>
        <v>16439.902881333335</v>
      </c>
      <c r="I637" s="215">
        <f>'[1]расчет '!CO638</f>
        <v>19341.062213333335</v>
      </c>
      <c r="J637" s="216"/>
      <c r="K637" s="217"/>
      <c r="L637" s="221">
        <f>'[1]расчет '!CR638</f>
        <v>0</v>
      </c>
      <c r="M637" s="181">
        <f>'[1]расчет '!CS638</f>
        <v>0</v>
      </c>
      <c r="N637" s="227"/>
      <c r="O637" s="228"/>
      <c r="P637" s="228"/>
      <c r="Q637" s="228"/>
      <c r="R637" s="228"/>
      <c r="S637" s="228"/>
      <c r="T637" s="228"/>
      <c r="U637" s="228"/>
      <c r="V637" s="228"/>
    </row>
    <row r="638" spans="1:29" s="219" customFormat="1" ht="13.5" thickBot="1">
      <c r="A638" s="174">
        <f>'[1]зона-МСК'!A639</f>
        <v>20000116466</v>
      </c>
      <c r="B638" s="174" t="str">
        <f>'[1]зона-МСК'!B639</f>
        <v>ОШ-63П Шкаф оружейный</v>
      </c>
      <c r="C638" s="200">
        <f>'[1]расчет '!BG639</f>
        <v>15359.511253333332</v>
      </c>
      <c r="D638" s="201">
        <f>'[1]расчет '!BH639</f>
        <v>15359.511253333332</v>
      </c>
      <c r="E638" s="201">
        <f>'[1]расчет '!BJ639</f>
        <v>15651.269073279998</v>
      </c>
      <c r="F638" s="213">
        <f>'[1]расчет '!BK639</f>
        <v>16541.991703466665</v>
      </c>
      <c r="G638" s="214">
        <f>'[1]расчет '!BL639</f>
        <v>18577.929143893332</v>
      </c>
      <c r="H638" s="205">
        <f>'[1]расчет '!BM639</f>
        <v>21631.83530453333</v>
      </c>
      <c r="I638" s="215">
        <f>'[1]расчет '!CO639</f>
        <v>25449.218005333332</v>
      </c>
      <c r="J638" s="216"/>
      <c r="K638" s="217"/>
      <c r="L638" s="221">
        <f>'[1]расчет '!CR639</f>
        <v>0</v>
      </c>
      <c r="M638" s="181">
        <f>'[1]расчет '!CS639</f>
        <v>0</v>
      </c>
      <c r="N638" s="227"/>
      <c r="O638" s="228"/>
      <c r="P638" s="228"/>
      <c r="Q638" s="228"/>
      <c r="R638" s="228"/>
      <c r="S638" s="228"/>
      <c r="T638" s="228"/>
      <c r="U638" s="228"/>
      <c r="V638" s="228"/>
      <c r="W638" s="182"/>
      <c r="X638" s="182"/>
      <c r="Y638" s="182"/>
      <c r="Z638" s="182"/>
      <c r="AA638" s="182"/>
      <c r="AB638" s="182"/>
      <c r="AC638" s="182"/>
    </row>
    <row r="639" spans="1:22" ht="13.5" thickBot="1">
      <c r="A639" s="174">
        <f>'[1]зона-МСК'!A640</f>
        <v>20000116467</v>
      </c>
      <c r="B639" s="174" t="str">
        <f>'[1]зона-МСК'!B640</f>
        <v>ОШ-6Г Шкаф оружейный</v>
      </c>
      <c r="C639" s="200">
        <f>'[1]расчет '!BG640</f>
        <v>11815.051313333335</v>
      </c>
      <c r="D639" s="201">
        <f>'[1]расчет '!BH640</f>
        <v>11815.051313333335</v>
      </c>
      <c r="E639" s="201">
        <f>'[1]расчет '!BJ640</f>
        <v>11961.954242320002</v>
      </c>
      <c r="F639" s="213">
        <f>'[1]расчет '!BK640</f>
        <v>12642.71586586667</v>
      </c>
      <c r="G639" s="214">
        <f>'[1]расчет '!BL640</f>
        <v>14198.742433973337</v>
      </c>
      <c r="H639" s="205">
        <f>'[1]расчет '!BM640</f>
        <v>16532.782286133337</v>
      </c>
      <c r="I639" s="215">
        <f>'[1]расчет '!CO640</f>
        <v>19450.332101333337</v>
      </c>
      <c r="J639" s="216"/>
      <c r="K639" s="217"/>
      <c r="L639" s="221">
        <f>'[1]расчет '!CR640</f>
        <v>0</v>
      </c>
      <c r="M639" s="181">
        <f>'[1]расчет '!CS640</f>
        <v>0</v>
      </c>
      <c r="N639" s="227"/>
      <c r="O639" s="228"/>
      <c r="P639" s="228"/>
      <c r="Q639" s="228"/>
      <c r="R639" s="228"/>
      <c r="S639" s="228"/>
      <c r="T639" s="228"/>
      <c r="U639" s="228"/>
      <c r="V639" s="228"/>
    </row>
    <row r="640" spans="1:22" ht="13.5" thickBot="1">
      <c r="A640" s="174">
        <f>'[1]зона-МСК'!A641</f>
        <v>20000116468</v>
      </c>
      <c r="B640" s="174" t="str">
        <f>'[1]зона-МСК'!B641</f>
        <v>ОШ-6П Шкаф оружейный</v>
      </c>
      <c r="C640" s="200">
        <f>'[1]расчет '!BG641</f>
        <v>13259.158453333333</v>
      </c>
      <c r="D640" s="201">
        <f>'[1]расчет '!BH641</f>
        <v>13259.158453333333</v>
      </c>
      <c r="E640" s="201">
        <f>'[1]расчет '!BJ641</f>
        <v>13584.521918080001</v>
      </c>
      <c r="F640" s="213">
        <f>'[1]расчет '!BK641</f>
        <v>14357.624791466667</v>
      </c>
      <c r="G640" s="214">
        <f>'[1]расчет '!BL641</f>
        <v>16124.717073493335</v>
      </c>
      <c r="H640" s="205">
        <f>'[1]расчет '!BM641</f>
        <v>18775.355496533335</v>
      </c>
      <c r="I640" s="215">
        <f>'[1]расчет '!CO641</f>
        <v>22088.653525333335</v>
      </c>
      <c r="J640" s="216"/>
      <c r="K640" s="217"/>
      <c r="L640" s="221">
        <f>'[1]расчет '!CR641</f>
        <v>0</v>
      </c>
      <c r="M640" s="181">
        <f>'[1]расчет '!CS641</f>
        <v>0</v>
      </c>
      <c r="N640" s="227"/>
      <c r="O640" s="228"/>
      <c r="P640" s="228"/>
      <c r="Q640" s="228"/>
      <c r="R640" s="228"/>
      <c r="S640" s="228"/>
      <c r="T640" s="228"/>
      <c r="U640" s="228"/>
      <c r="V640" s="228"/>
    </row>
    <row r="641" spans="1:22" ht="13.5" thickBot="1">
      <c r="A641" s="174">
        <f>'[1]зона-МСК'!A642</f>
        <v>20000117565</v>
      </c>
      <c r="B641" s="174" t="str">
        <f>'[1]зона-МСК'!B642</f>
        <v>ОШ-ПБ-2 Шкаф оружейный</v>
      </c>
      <c r="C641" s="200">
        <f>'[1]расчет '!BG642</f>
        <v>12607.202180740742</v>
      </c>
      <c r="D641" s="201">
        <f>'[1]расчет '!BH642</f>
        <v>12607.202180740742</v>
      </c>
      <c r="E641" s="201">
        <f>'[1]расчет '!BJ642</f>
        <v>12704.103612515559</v>
      </c>
      <c r="F641" s="213">
        <f>'[1]расчет '!BK642</f>
        <v>13427.101379081485</v>
      </c>
      <c r="G641" s="214">
        <f>'[1]расчет '!BL642</f>
        <v>15079.667702660743</v>
      </c>
      <c r="H641" s="205">
        <f>'[1]расчет '!BM642</f>
        <v>17558.517188029633</v>
      </c>
      <c r="I641" s="215">
        <f>'[1]расчет '!CO642</f>
        <v>20657.079044740745</v>
      </c>
      <c r="J641" s="216"/>
      <c r="K641" s="217"/>
      <c r="L641" s="221">
        <f>'[1]расчет '!CR642</f>
        <v>0</v>
      </c>
      <c r="M641" s="181">
        <f>'[1]расчет '!CS642</f>
        <v>0</v>
      </c>
      <c r="N641" s="227"/>
      <c r="O641" s="228"/>
      <c r="P641" s="228"/>
      <c r="Q641" s="228"/>
      <c r="R641" s="228"/>
      <c r="S641" s="228"/>
      <c r="T641" s="228"/>
      <c r="U641" s="228"/>
      <c r="V641" s="228"/>
    </row>
    <row r="642" spans="1:22" ht="13.5" thickBot="1">
      <c r="A642" s="174">
        <f>'[1]зона-МСК'!A643</f>
        <v>20000115900</v>
      </c>
      <c r="B642" s="174" t="str">
        <f>'[1]зона-МСК'!B643</f>
        <v>ОШН-1 Шкаф оружейный</v>
      </c>
      <c r="C642" s="200">
        <f>'[1]расчет '!BG643</f>
        <v>2727.860862222222</v>
      </c>
      <c r="D642" s="201">
        <f>'[1]расчет '!BH643</f>
        <v>2727.860862222222</v>
      </c>
      <c r="E642" s="201">
        <f>'[1]расчет '!BJ643</f>
        <v>2773.8000884266667</v>
      </c>
      <c r="F642" s="213">
        <f>'[1]расчет '!BK643</f>
        <v>2931.658630044444</v>
      </c>
      <c r="G642" s="214">
        <f>'[1]расчет '!BL643</f>
        <v>3292.4781537422223</v>
      </c>
      <c r="H642" s="205">
        <f>'[1]расчет '!BM643</f>
        <v>3833.7074392888885</v>
      </c>
      <c r="I642" s="215">
        <f>'[1]расчет '!CO643</f>
        <v>4510.244046222222</v>
      </c>
      <c r="J642" s="216"/>
      <c r="K642" s="217"/>
      <c r="L642" s="221">
        <f>'[1]расчет '!CR643</f>
        <v>0</v>
      </c>
      <c r="M642" s="181">
        <f>'[1]расчет '!CS643</f>
        <v>0</v>
      </c>
      <c r="N642" s="227"/>
      <c r="O642" s="228"/>
      <c r="P642" s="228"/>
      <c r="Q642" s="228"/>
      <c r="R642" s="228"/>
      <c r="S642" s="228"/>
      <c r="T642" s="228"/>
      <c r="U642" s="228"/>
      <c r="V642" s="228"/>
    </row>
    <row r="643" spans="1:22" ht="13.5" thickBot="1">
      <c r="A643" s="174">
        <f>'[1]зона-МСК'!A644</f>
        <v>20000116471</v>
      </c>
      <c r="B643" s="174" t="str">
        <f>'[1]зона-МСК'!B644</f>
        <v>ОШН-2 Шкаф оружейный</v>
      </c>
      <c r="C643" s="200">
        <f>'[1]расчет '!BG644</f>
        <v>1815.8876866666667</v>
      </c>
      <c r="D643" s="201">
        <f>'[1]расчет '!BH644</f>
        <v>1815.8876866666667</v>
      </c>
      <c r="E643" s="201">
        <f>'[1]расчет '!BJ644</f>
        <v>1854.0222336800002</v>
      </c>
      <c r="F643" s="213">
        <f>'[1]расчет '!BK644</f>
        <v>1959.5356941333334</v>
      </c>
      <c r="G643" s="214">
        <f>'[1]расчет '!BL644</f>
        <v>2200.7093180266666</v>
      </c>
      <c r="H643" s="205">
        <f>'[1]расчет '!BM644</f>
        <v>2562.469753866667</v>
      </c>
      <c r="I643" s="215">
        <f>'[1]расчет '!CO644</f>
        <v>3014.670298666667</v>
      </c>
      <c r="J643" s="216"/>
      <c r="K643" s="217"/>
      <c r="L643" s="221">
        <f>'[1]расчет '!CR644</f>
        <v>0</v>
      </c>
      <c r="M643" s="181">
        <f>'[1]расчет '!CS644</f>
        <v>0</v>
      </c>
      <c r="N643" s="227"/>
      <c r="O643" s="228"/>
      <c r="P643" s="228"/>
      <c r="Q643" s="228"/>
      <c r="R643" s="228"/>
      <c r="S643" s="228"/>
      <c r="T643" s="228"/>
      <c r="U643" s="228"/>
      <c r="V643" s="228"/>
    </row>
    <row r="644" spans="1:22" ht="13.5" thickBot="1">
      <c r="A644" s="174">
        <f>'[1]зона-МСК'!A645</f>
        <v>20000121632</v>
      </c>
      <c r="B644" s="174" t="str">
        <f>'[1]зона-МСК'!B645</f>
        <v>ОШ-4Э Шкаф оружейный</v>
      </c>
      <c r="C644" s="200">
        <f>'[1]расчет '!BG645</f>
        <v>9681.717896666667</v>
      </c>
      <c r="D644" s="201">
        <f>'[1]расчет '!BH645</f>
        <v>9681.717896666667</v>
      </c>
      <c r="E644" s="201">
        <f>'[1]расчет '!BJ645</f>
        <v>9694.782285320001</v>
      </c>
      <c r="F644" s="213">
        <f>'[1]расчет '!BK645</f>
        <v>10246.517862533336</v>
      </c>
      <c r="G644" s="214">
        <f>'[1]расчет '!BL645</f>
        <v>11507.627753306668</v>
      </c>
      <c r="H644" s="205">
        <f>'[1]расчет '!BM645</f>
        <v>13399.292589466668</v>
      </c>
      <c r="I644" s="215">
        <f>'[1]расчет '!CO645</f>
        <v>15763.873634666668</v>
      </c>
      <c r="J644" s="216"/>
      <c r="K644" s="217"/>
      <c r="L644" s="221">
        <f>'[1]расчет '!CR645</f>
        <v>0</v>
      </c>
      <c r="M644" s="181">
        <f>'[1]расчет '!CS645</f>
        <v>0</v>
      </c>
      <c r="N644" s="227"/>
      <c r="O644" s="228"/>
      <c r="P644" s="228"/>
      <c r="Q644" s="228"/>
      <c r="R644" s="228"/>
      <c r="S644" s="228"/>
      <c r="T644" s="228"/>
      <c r="U644" s="228"/>
      <c r="V644" s="228"/>
    </row>
    <row r="645" spans="1:22" ht="13.5" thickBot="1">
      <c r="A645" s="174" t="e">
        <f>'[1]зона-МСК'!A646</f>
        <v>#REF!</v>
      </c>
      <c r="B645" s="174" t="str">
        <f>'[1]зона-МСК'!B646</f>
        <v>ОШ-6Э Шкаф оружейный</v>
      </c>
      <c r="C645" s="200">
        <f>'[1]расчет '!BG646</f>
        <v>11420.438420740742</v>
      </c>
      <c r="D645" s="201">
        <f>'[1]расчет '!BH646</f>
        <v>11420.438420740744</v>
      </c>
      <c r="E645" s="201">
        <f>'[1]расчет '!BJ646</f>
        <v>11536.328072675558</v>
      </c>
      <c r="F645" s="213">
        <f>'[1]расчет '!BK646</f>
        <v>12192.867068681486</v>
      </c>
      <c r="G645" s="214">
        <f>'[1]расчет '!BL646</f>
        <v>13693.527630980745</v>
      </c>
      <c r="H645" s="205">
        <f>'[1]расчет '!BM646</f>
        <v>15944.518474429635</v>
      </c>
      <c r="I645" s="215">
        <f>'[1]расчет '!CO646</f>
        <v>18758.257028740747</v>
      </c>
      <c r="J645" s="216"/>
      <c r="K645" s="217"/>
      <c r="L645" s="221">
        <f>'[1]расчет '!CR646</f>
        <v>0</v>
      </c>
      <c r="M645" s="181">
        <f>'[1]расчет '!CS646</f>
        <v>0</v>
      </c>
      <c r="N645" s="227"/>
      <c r="O645" s="228"/>
      <c r="P645" s="228"/>
      <c r="Q645" s="228"/>
      <c r="R645" s="228"/>
      <c r="S645" s="228"/>
      <c r="T645" s="228"/>
      <c r="U645" s="228"/>
      <c r="V645" s="228"/>
    </row>
    <row r="646" spans="1:22" ht="13.5" thickBot="1">
      <c r="A646" s="174">
        <f>'[1]зона-МСК'!A647</f>
        <v>20000116248</v>
      </c>
      <c r="B646" s="174" t="str">
        <f>'[1]зона-МСК'!B647</f>
        <v>СО-2 Шкаф оружейный</v>
      </c>
      <c r="C646" s="200">
        <f>'[1]расчет '!BG647</f>
        <v>15889.999976666668</v>
      </c>
      <c r="D646" s="201">
        <f>'[1]расчет '!BH647</f>
        <v>15889.999976666668</v>
      </c>
      <c r="E646" s="201">
        <f>'[1]расчет '!BJ647</f>
        <v>15803.73185204</v>
      </c>
      <c r="F646" s="213">
        <f>'[1]расчет '!BK647</f>
        <v>16703.131225733334</v>
      </c>
      <c r="G646" s="214">
        <f>'[1]расчет '!BL647</f>
        <v>18758.901222746666</v>
      </c>
      <c r="H646" s="205">
        <f>'[1]расчет '!BM647</f>
        <v>21842.55621826667</v>
      </c>
      <c r="I646" s="215">
        <f>'[1]расчет '!CO647</f>
        <v>25697.12496266667</v>
      </c>
      <c r="J646" s="216"/>
      <c r="K646" s="217"/>
      <c r="L646" s="221">
        <f>'[1]расчет '!CR647</f>
        <v>0</v>
      </c>
      <c r="M646" s="181">
        <f>'[1]расчет '!CS647</f>
        <v>0</v>
      </c>
      <c r="N646" s="227"/>
      <c r="O646" s="228"/>
      <c r="P646" s="228"/>
      <c r="Q646" s="228"/>
      <c r="R646" s="228"/>
      <c r="S646" s="228"/>
      <c r="T646" s="228"/>
      <c r="U646" s="228"/>
      <c r="V646" s="228"/>
    </row>
    <row r="647" spans="1:22" ht="13.5" thickBot="1">
      <c r="A647" s="174">
        <f>'[1]зона-МСК'!A648</f>
        <v>20000116469</v>
      </c>
      <c r="B647" s="174" t="str">
        <f>'[1]зона-МСК'!B648</f>
        <v>СО-8 Сейф оружейный  (раннее был ОШ835)</v>
      </c>
      <c r="C647" s="200">
        <f>'[1]расчет '!BG648</f>
        <v>29230.184386666664</v>
      </c>
      <c r="D647" s="201">
        <f>'[1]расчет '!BH648</f>
        <v>29230.184386666664</v>
      </c>
      <c r="E647" s="201">
        <f>'[1]расчет '!BJ648</f>
        <v>29434.388936479998</v>
      </c>
      <c r="F647" s="213">
        <f>'[1]расчет '!BK648</f>
        <v>31109.51676213333</v>
      </c>
      <c r="G647" s="214">
        <f>'[1]расчет '!BL648</f>
        <v>34938.38036362667</v>
      </c>
      <c r="H647" s="205">
        <f>'[1]расчет '!BM648</f>
        <v>40681.67576586666</v>
      </c>
      <c r="I647" s="215">
        <f>'[1]расчет '!CO648</f>
        <v>47860.795018666664</v>
      </c>
      <c r="J647" s="216"/>
      <c r="K647" s="217"/>
      <c r="L647" s="221">
        <f>'[1]расчет '!CR648</f>
        <v>0</v>
      </c>
      <c r="M647" s="181">
        <f>'[1]расчет '!CS648</f>
        <v>0</v>
      </c>
      <c r="N647" s="227"/>
      <c r="O647" s="228"/>
      <c r="P647" s="228"/>
      <c r="Q647" s="228"/>
      <c r="R647" s="228"/>
      <c r="S647" s="228"/>
      <c r="T647" s="228"/>
      <c r="U647" s="228"/>
      <c r="V647" s="228"/>
    </row>
    <row r="648" spans="1:22" ht="13.5" thickBot="1">
      <c r="A648" s="174">
        <f>'[1]зона-МСК'!A649</f>
        <v>20000116248</v>
      </c>
      <c r="B648" s="174" t="str">
        <f>'[1]зона-МСК'!B649</f>
        <v>СО-3 Сейф оружейный  (раннее был ОШ335)</v>
      </c>
      <c r="C648" s="200">
        <f>'[1]расчет '!BG649</f>
        <v>14919.192353333334</v>
      </c>
      <c r="D648" s="201">
        <f>'[1]расчет '!BH649</f>
        <v>14919.192353333336</v>
      </c>
      <c r="E648" s="201">
        <f>'[1]расчет '!BJ649</f>
        <v>15016.429025680003</v>
      </c>
      <c r="F648" s="213">
        <f>'[1]расчет '!BK649</f>
        <v>15871.022547466671</v>
      </c>
      <c r="G648" s="214">
        <f>'[1]расчет '!BL649</f>
        <v>17824.379168693336</v>
      </c>
      <c r="H648" s="205">
        <f>'[1]расчет '!BM649</f>
        <v>20754.414100533337</v>
      </c>
      <c r="I648" s="215">
        <f>'[1]расчет '!CO649</f>
        <v>24416.95776533334</v>
      </c>
      <c r="J648" s="216"/>
      <c r="K648" s="217"/>
      <c r="L648" s="221">
        <f>'[1]расчет '!CR649</f>
        <v>0</v>
      </c>
      <c r="M648" s="181">
        <f>'[1]расчет '!CS649</f>
        <v>0</v>
      </c>
      <c r="N648" s="227"/>
      <c r="O648" s="228"/>
      <c r="P648" s="228"/>
      <c r="Q648" s="228"/>
      <c r="R648" s="228"/>
      <c r="S648" s="228"/>
      <c r="T648" s="228"/>
      <c r="U648" s="228"/>
      <c r="V648" s="228"/>
    </row>
    <row r="649" spans="1:29" s="210" customFormat="1" ht="13.5" thickBot="1">
      <c r="A649" s="199" t="str">
        <f>'[1]зона-МСК'!A650</f>
        <v>Вента</v>
      </c>
      <c r="B649" s="199"/>
      <c r="C649" s="200" t="e">
        <f>'[1]расчет '!BG650</f>
        <v>#REF!</v>
      </c>
      <c r="D649" s="201" t="e">
        <f>'[1]расчет '!BH650</f>
        <v>#REF!</v>
      </c>
      <c r="E649" s="201">
        <f>'[1]расчет '!BJ650</f>
        <v>0</v>
      </c>
      <c r="F649" s="213">
        <f>'[1]расчет '!BK650</f>
        <v>0</v>
      </c>
      <c r="G649" s="214">
        <f>'[1]расчет '!BL650</f>
        <v>0</v>
      </c>
      <c r="H649" s="205" t="e">
        <f>'[1]расчет '!BM650</f>
        <v>#REF!</v>
      </c>
      <c r="I649" s="215" t="e">
        <f>'[1]расчет '!CO650</f>
        <v>#REF!</v>
      </c>
      <c r="J649" s="216"/>
      <c r="K649" s="217"/>
      <c r="L649" s="221" t="e">
        <f>'[1]расчет '!CR650</f>
        <v>#REF!</v>
      </c>
      <c r="M649" s="181" t="e">
        <f>'[1]расчет '!CS650</f>
        <v>#REF!</v>
      </c>
      <c r="N649" s="219"/>
      <c r="O649" s="219"/>
      <c r="P649" s="219"/>
      <c r="Q649" s="219"/>
      <c r="R649" s="219"/>
      <c r="S649" s="21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</row>
    <row r="650" spans="1:13" ht="13.5" thickBot="1">
      <c r="A650" s="174">
        <f>'[1]зона-МСК'!A651</f>
        <v>20000121532</v>
      </c>
      <c r="B650" s="174" t="str">
        <f>'[1]зона-МСК'!B651</f>
        <v>Скамья гардеробная 1000х350х450мм, материал-липа</v>
      </c>
      <c r="C650" s="200">
        <f>'[1]расчет '!BG651</f>
        <v>3119.5534444444443</v>
      </c>
      <c r="D650" s="201">
        <f>'[1]расчет '!BH651</f>
        <v>3119.553444444444</v>
      </c>
      <c r="E650" s="201">
        <f>'[1]расчет '!BJ651</f>
        <v>3293.603089333333</v>
      </c>
      <c r="F650" s="213">
        <f>'[1]расчет '!BK651</f>
        <v>3481.043915555555</v>
      </c>
      <c r="G650" s="214">
        <f>'[1]расчет '!BL651</f>
        <v>3909.4800897777773</v>
      </c>
      <c r="H650" s="205">
        <f>'[1]расчет '!BM651</f>
        <v>4552.134351111111</v>
      </c>
      <c r="I650" s="215">
        <f>'[1]расчет '!CO651</f>
        <v>5355.452177777777</v>
      </c>
      <c r="J650" s="216"/>
      <c r="K650" s="217"/>
      <c r="L650" s="221" t="e">
        <f>'[1]расчет '!CR651</f>
        <v>#REF!</v>
      </c>
      <c r="M650" s="181" t="e">
        <f>'[1]расчет '!CS651</f>
        <v>#REF!</v>
      </c>
    </row>
    <row r="651" spans="1:13" ht="13.5" thickBot="1">
      <c r="A651" s="174">
        <f>'[1]зона-МСК'!A652</f>
        <v>20000121977</v>
      </c>
      <c r="B651" s="174" t="str">
        <f>'[1]зона-МСК'!B652</f>
        <v>Скамья гардеробная 1000х350х450мм, материал-сосна</v>
      </c>
      <c r="C651" s="200">
        <f>'[1]расчет '!BG652</f>
        <v>2610.6814444444444</v>
      </c>
      <c r="D651" s="201">
        <f>'[1]расчет '!BH652</f>
        <v>2610.6814444444444</v>
      </c>
      <c r="E651" s="201">
        <f>'[1]расчет '!BJ652</f>
        <v>2792.8730413333333</v>
      </c>
      <c r="F651" s="213">
        <f>'[1]расчет '!BK652</f>
        <v>2951.817035555556</v>
      </c>
      <c r="G651" s="214">
        <f>'[1]расчет '!BL652</f>
        <v>3315.117593777778</v>
      </c>
      <c r="H651" s="205">
        <f>'[1]расчет '!BM652</f>
        <v>3860.0684311111113</v>
      </c>
      <c r="I651" s="215">
        <f>'[1]расчет '!CO652</f>
        <v>4541.256977777778</v>
      </c>
      <c r="J651" s="216"/>
      <c r="K651" s="217"/>
      <c r="L651" s="221" t="e">
        <f>'[1]расчет '!CR652</f>
        <v>#REF!</v>
      </c>
      <c r="M651" s="181" t="e">
        <f>'[1]расчет '!CS652</f>
        <v>#REF!</v>
      </c>
    </row>
    <row r="652" spans="1:13" ht="13.5" thickBot="1">
      <c r="A652" s="174" t="str">
        <f>'[1]зона-МСК'!A653</f>
        <v>УП-00001124</v>
      </c>
      <c r="B652" s="174" t="str">
        <f>'[1]зона-МСК'!B653</f>
        <v>Скамья гардеробная 1200х350х450мм, материал-сосна</v>
      </c>
      <c r="C652" s="200">
        <f>'[1]расчет '!BG653</f>
        <v>3063.8614444444447</v>
      </c>
      <c r="D652" s="201">
        <f>'[1]расчет '!BH653</f>
        <v>3063.8614444444447</v>
      </c>
      <c r="E652" s="201">
        <f>'[1]расчет '!BJ653</f>
        <v>3238.802161333334</v>
      </c>
      <c r="F652" s="213">
        <f>'[1]расчет '!BK653</f>
        <v>3423.124235555556</v>
      </c>
      <c r="G652" s="214">
        <f>'[1]расчет '!BL653</f>
        <v>3844.4318337777786</v>
      </c>
      <c r="H652" s="205">
        <f>'[1]расчет '!BM653</f>
        <v>4476.393231111112</v>
      </c>
      <c r="I652" s="215">
        <f>'[1]расчет '!CO653</f>
        <v>5266.344977777779</v>
      </c>
      <c r="J652" s="216"/>
      <c r="K652" s="217"/>
      <c r="L652" s="221" t="e">
        <f>'[1]расчет '!CR653</f>
        <v>#REF!</v>
      </c>
      <c r="M652" s="181" t="e">
        <f>'[1]расчет '!CS653</f>
        <v>#REF!</v>
      </c>
    </row>
    <row r="653" spans="1:13" ht="13.5" thickBot="1">
      <c r="A653" s="174">
        <f>'[1]зона-МСК'!A654</f>
        <v>20000121531</v>
      </c>
      <c r="B653" s="174" t="str">
        <f>'[1]зона-МСК'!B654</f>
        <v>Скамья гардеробная 1500х350х450мм, материал-липа</v>
      </c>
      <c r="C653" s="200">
        <f>'[1]расчет '!BG654</f>
        <v>4153.677444444444</v>
      </c>
      <c r="D653" s="201">
        <f>'[1]расчет '!BH654</f>
        <v>4153.677444444444</v>
      </c>
      <c r="E653" s="201">
        <f>'[1]расчет '!BJ654</f>
        <v>4311.181105333333</v>
      </c>
      <c r="F653" s="213">
        <f>'[1]расчет '!BK654</f>
        <v>4556.532875555555</v>
      </c>
      <c r="G653" s="214">
        <f>'[1]расчет '!BL654</f>
        <v>5117.336921777777</v>
      </c>
      <c r="H653" s="205">
        <f>'[1]расчет '!BM654</f>
        <v>5958.5429911111105</v>
      </c>
      <c r="I653" s="215">
        <f>'[1]расчет '!CO654</f>
        <v>7010.050577777777</v>
      </c>
      <c r="J653" s="216"/>
      <c r="K653" s="217"/>
      <c r="L653" s="221" t="e">
        <f>'[1]расчет '!CR654</f>
        <v>#REF!</v>
      </c>
      <c r="M653" s="181" t="e">
        <f>'[1]расчет '!CS654</f>
        <v>#REF!</v>
      </c>
    </row>
    <row r="654" spans="1:13" ht="13.5" thickBot="1">
      <c r="A654" s="174">
        <f>'[1]зона-МСК'!A655</f>
        <v>20000122511</v>
      </c>
      <c r="B654" s="174" t="str">
        <f>'[1]зона-МСК'!B655</f>
        <v>Скамья гардеробная 1500х350х450мм, материал-сосна</v>
      </c>
      <c r="C654" s="200">
        <f>'[1]расчет '!BG655</f>
        <v>3391.4614444444446</v>
      </c>
      <c r="D654" s="201">
        <f>'[1]расчет '!BH655</f>
        <v>3391.4614444444446</v>
      </c>
      <c r="E654" s="201">
        <f>'[1]расчет '!BJ655</f>
        <v>3561.1605613333336</v>
      </c>
      <c r="F654" s="213">
        <f>'[1]расчет '!BK655</f>
        <v>3763.828235555556</v>
      </c>
      <c r="G654" s="214">
        <f>'[1]расчет '!BL655</f>
        <v>4227.068633777778</v>
      </c>
      <c r="H654" s="205">
        <f>'[1]расчет '!BM655</f>
        <v>4921.929231111111</v>
      </c>
      <c r="I654" s="215">
        <f>'[1]расчет '!CO655</f>
        <v>5790.504977777779</v>
      </c>
      <c r="J654" s="216"/>
      <c r="K654" s="217"/>
      <c r="L654" s="221" t="e">
        <f>'[1]расчет '!CR655</f>
        <v>#REF!</v>
      </c>
      <c r="M654" s="181" t="e">
        <f>'[1]расчет '!CS655</f>
        <v>#REF!</v>
      </c>
    </row>
    <row r="655" spans="1:13" ht="13.5" thickBot="1">
      <c r="A655" s="174">
        <f>'[1]зона-МСК'!A656</f>
        <v>20000121349</v>
      </c>
      <c r="B655" s="174" t="str">
        <f>'[1]зона-МСК'!B656</f>
        <v>Скамья гардеробная 2000х350х450мм, материал-сосна</v>
      </c>
      <c r="C655" s="200">
        <f>'[1]расчет '!BG656</f>
        <v>4391.442888888889</v>
      </c>
      <c r="D655" s="201">
        <f>'[1]расчет '!BH656</f>
        <v>4391.442888888889</v>
      </c>
      <c r="E655" s="201">
        <f>'[1]расчет '!BJ656</f>
        <v>4769.104802666667</v>
      </c>
      <c r="F655" s="213">
        <f>'[1]расчет '!BK656</f>
        <v>5040.517271111112</v>
      </c>
      <c r="G655" s="214">
        <f>'[1]расчет '!BL656</f>
        <v>5660.888627555556</v>
      </c>
      <c r="H655" s="205">
        <f>'[1]расчет '!BM656</f>
        <v>6591.445662222223</v>
      </c>
      <c r="I655" s="215">
        <f>'[1]расчет '!CO656</f>
        <v>7754.641955555557</v>
      </c>
      <c r="J655" s="216"/>
      <c r="K655" s="217"/>
      <c r="L655" s="221" t="e">
        <f>'[1]расчет '!CR656</f>
        <v>#REF!</v>
      </c>
      <c r="M655" s="181" t="e">
        <f>'[1]расчет '!CS656</f>
        <v>#REF!</v>
      </c>
    </row>
    <row r="656" spans="1:13" ht="13.5" thickBot="1">
      <c r="A656" s="174">
        <f>'[1]зона-МСК'!A657</f>
        <v>20000121530</v>
      </c>
      <c r="B656" s="174" t="str">
        <f>'[1]зона-МСК'!B657</f>
        <v>Скамья гардеробная 600х350х450мм, материал-сосна</v>
      </c>
      <c r="C656" s="200">
        <f>'[1]расчет '!BG657</f>
        <v>1874.818722222222</v>
      </c>
      <c r="D656" s="201">
        <f>'[1]расчет '!BH657</f>
        <v>1874.818722222222</v>
      </c>
      <c r="E656" s="201">
        <f>'[1]расчет '!BJ657</f>
        <v>1956.8028726666664</v>
      </c>
      <c r="F656" s="213">
        <f>'[1]расчет '!BK657</f>
        <v>2068.1656377777776</v>
      </c>
      <c r="G656" s="214">
        <f>'[1]расчет '!BL657</f>
        <v>2322.7091008888888</v>
      </c>
      <c r="H656" s="205">
        <f>'[1]расчет '!BM657</f>
        <v>2704.524295555555</v>
      </c>
      <c r="I656" s="215">
        <f>'[1]расчет '!CO657</f>
        <v>3181.7932888888886</v>
      </c>
      <c r="J656" s="216"/>
      <c r="K656" s="217"/>
      <c r="L656" s="221" t="e">
        <f>'[1]расчет '!CR657</f>
        <v>#REF!</v>
      </c>
      <c r="M656" s="181" t="e">
        <f>'[1]расчет '!CS657</f>
        <v>#REF!</v>
      </c>
    </row>
    <row r="657" spans="1:13" ht="13.5" thickBot="1">
      <c r="A657" s="174" t="str">
        <f>'[1]зона-МСК'!A658</f>
        <v>УП-00000509</v>
      </c>
      <c r="B657" s="174" t="str">
        <f>'[1]зона-МСК'!B658</f>
        <v>Скамья гардеробная 800х350х450мм, материал-сосна</v>
      </c>
      <c r="C657" s="200">
        <f>'[1]расчет '!BG658</f>
        <v>2325.727555555555</v>
      </c>
      <c r="D657" s="201">
        <f>'[1]расчет '!BH658</f>
        <v>2325.727555555555</v>
      </c>
      <c r="E657" s="201">
        <f>'[1]расчет '!BJ658</f>
        <v>2467.6859146666666</v>
      </c>
      <c r="F657" s="213">
        <f>'[1]расчет '!BK658</f>
        <v>2608.1233244444447</v>
      </c>
      <c r="G657" s="214">
        <f>'[1]расчет '!BL658</f>
        <v>2929.123118222222</v>
      </c>
      <c r="H657" s="205">
        <f>'[1]расчет '!BM658</f>
        <v>3410.622808888889</v>
      </c>
      <c r="I657" s="215">
        <f>'[1]расчет '!CO658</f>
        <v>4012.497422222222</v>
      </c>
      <c r="J657" s="216"/>
      <c r="K657" s="217"/>
      <c r="L657" s="221" t="e">
        <f>'[1]расчет '!CR658</f>
        <v>#REF!</v>
      </c>
      <c r="M657" s="181" t="e">
        <f>'[1]расчет '!CS658</f>
        <v>#REF!</v>
      </c>
    </row>
    <row r="658" spans="1:13" ht="13.5" thickBot="1">
      <c r="A658" s="174">
        <f>'[1]зона-МСК'!A659</f>
        <v>20000120831</v>
      </c>
      <c r="B658" s="174" t="str">
        <f>'[1]зона-МСК'!B659</f>
        <v>Скамья гардеробная 800х400х440мм, материал-сосна</v>
      </c>
      <c r="C658" s="200" t="e">
        <f>'[1]расчет '!BG659</f>
        <v>#REF!</v>
      </c>
      <c r="D658" s="201" t="e">
        <f>'[1]расчет '!BH659</f>
        <v>#REF!</v>
      </c>
      <c r="E658" s="201">
        <f>'[1]расчет '!BJ659</f>
        <v>0</v>
      </c>
      <c r="F658" s="213">
        <f>'[1]расчет '!BK659</f>
        <v>0</v>
      </c>
      <c r="G658" s="214">
        <f>'[1]расчет '!BL659</f>
        <v>0</v>
      </c>
      <c r="H658" s="205" t="e">
        <f>'[1]расчет '!BM659</f>
        <v>#REF!</v>
      </c>
      <c r="I658" s="215">
        <f>'[1]расчет '!CO659</f>
        <v>0</v>
      </c>
      <c r="J658" s="216"/>
      <c r="K658" s="217"/>
      <c r="L658" s="221" t="e">
        <f>'[1]расчет '!CR659</f>
        <v>#REF!</v>
      </c>
      <c r="M658" s="181" t="e">
        <f>'[1]расчет '!CS659</f>
        <v>#REF!</v>
      </c>
    </row>
    <row r="659" spans="1:13" ht="13.5" thickBot="1">
      <c r="A659" s="174">
        <f>'[1]зона-МСК'!A660</f>
        <v>20000121154</v>
      </c>
      <c r="B659" s="174" t="str">
        <f>'[1]зона-МСК'!B660</f>
        <v>Скамья гардеробная со спинкой 1500х350х850, материал-сосна</v>
      </c>
      <c r="C659" s="200">
        <f>'[1]расчет '!BG660</f>
        <v>5871.904333333333</v>
      </c>
      <c r="D659" s="201">
        <f>'[1]расчет '!BH660</f>
        <v>5871.904333333334</v>
      </c>
      <c r="E659" s="201">
        <f>'[1]расчет '!BJ660</f>
        <v>6449.841364000001</v>
      </c>
      <c r="F659" s="213">
        <f>'[1]расчет '!BK660</f>
        <v>6816.905506666668</v>
      </c>
      <c r="G659" s="214">
        <f>'[1]расчет '!BL660</f>
        <v>7655.909261333334</v>
      </c>
      <c r="H659" s="205">
        <f>'[1]расчет '!BM660</f>
        <v>8914.414893333334</v>
      </c>
      <c r="I659" s="215">
        <f>'[1]расчет '!CO660</f>
        <v>10487.546933333335</v>
      </c>
      <c r="J659" s="216"/>
      <c r="K659" s="217"/>
      <c r="L659" s="221" t="e">
        <f>'[1]расчет '!CR660</f>
        <v>#REF!</v>
      </c>
      <c r="M659" s="181" t="e">
        <f>'[1]расчет '!CS660</f>
        <v>#REF!</v>
      </c>
    </row>
    <row r="660" spans="1:29" s="210" customFormat="1" ht="13.5" thickBot="1">
      <c r="A660" s="199" t="str">
        <f>'[1]зона-МСК'!A661</f>
        <v>Полушкин</v>
      </c>
      <c r="B660" s="199"/>
      <c r="C660" s="200" t="e">
        <f>'[1]расчет '!BG661</f>
        <v>#REF!</v>
      </c>
      <c r="D660" s="201" t="e">
        <f>'[1]расчет '!BH661</f>
        <v>#REF!</v>
      </c>
      <c r="E660" s="201">
        <f>'[1]расчет '!BJ661</f>
        <v>0</v>
      </c>
      <c r="F660" s="213">
        <f>'[1]расчет '!BK661</f>
        <v>0</v>
      </c>
      <c r="G660" s="214">
        <f>'[1]расчет '!BL661</f>
        <v>0</v>
      </c>
      <c r="H660" s="205" t="e">
        <f>'[1]расчет '!BM661</f>
        <v>#REF!</v>
      </c>
      <c r="I660" s="215" t="e">
        <f>'[1]расчет '!CO661</f>
        <v>#REF!</v>
      </c>
      <c r="J660" s="216"/>
      <c r="K660" s="217"/>
      <c r="L660" s="221" t="e">
        <f>'[1]расчет '!CR661</f>
        <v>#REF!</v>
      </c>
      <c r="M660" s="181" t="e">
        <f>'[1]расчет '!CS661</f>
        <v>#REF!</v>
      </c>
      <c r="N660" s="219"/>
      <c r="O660" s="219"/>
      <c r="P660" s="219"/>
      <c r="Q660" s="219"/>
      <c r="R660" s="219"/>
      <c r="S660" s="21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</row>
    <row r="661" spans="1:13" ht="13.5" thickBot="1">
      <c r="A661" s="174">
        <f>'[1]зона-МСК'!A662</f>
        <v>20000117242</v>
      </c>
      <c r="B661" s="174" t="str">
        <f>'[1]зона-МСК'!B662</f>
        <v>Почтовый ящик индивидуальный "ТЮЛЬПАН"</v>
      </c>
      <c r="C661" s="200">
        <f>'[1]расчет '!BG662</f>
        <v>429.50385802469134</v>
      </c>
      <c r="D661" s="201">
        <f>'[1]расчет '!BH662</f>
        <v>429.50385802469134</v>
      </c>
      <c r="E661" s="201">
        <f>'[1]расчет '!BJ662</f>
        <v>435.0741574074074</v>
      </c>
      <c r="F661" s="213">
        <f>'[1]расчет '!BK662</f>
        <v>459.834475308642</v>
      </c>
      <c r="G661" s="214">
        <f>'[1]расчет '!BL662</f>
        <v>516.4294876543211</v>
      </c>
      <c r="H661" s="205">
        <f>'[1]расчет '!BM662</f>
        <v>601.3220061728396</v>
      </c>
      <c r="I661" s="215">
        <f>'[1]расчет '!CO662</f>
        <v>707.4376543209877</v>
      </c>
      <c r="J661" s="216"/>
      <c r="K661" s="217"/>
      <c r="L661" s="221" t="e">
        <f>'[1]расчет '!CR662</f>
        <v>#REF!</v>
      </c>
      <c r="M661" s="181" t="e">
        <f>'[1]расчет '!CS662</f>
        <v>#REF!</v>
      </c>
    </row>
    <row r="662" spans="1:13" ht="13.5" thickBot="1">
      <c r="A662" s="174">
        <f>'[1]зона-МСК'!A663</f>
        <v>20000116417</v>
      </c>
      <c r="B662" s="174" t="str">
        <f>'[1]зона-МСК'!B663</f>
        <v>Почтовый ящик индивидуальный ТЮЛЬПАН цветной (антик бронза)</v>
      </c>
      <c r="C662" s="200">
        <f>'[1]расчет '!BG663</f>
        <v>623.8798580246914</v>
      </c>
      <c r="D662" s="201">
        <f>'[1]расчет '!BH663</f>
        <v>623.8798580246914</v>
      </c>
      <c r="E662" s="201">
        <f>'[1]расчет '!BJ663</f>
        <v>626.3401414074074</v>
      </c>
      <c r="F662" s="213">
        <f>'[1]расчет '!BK663</f>
        <v>661.9855153086421</v>
      </c>
      <c r="G662" s="214">
        <f>'[1]расчет '!BL663</f>
        <v>743.460655654321</v>
      </c>
      <c r="H662" s="205">
        <f>'[1]расчет '!BM663</f>
        <v>865.6733661728396</v>
      </c>
      <c r="I662" s="215">
        <f>'[1]расчет '!CO663</f>
        <v>1018.4392543209877</v>
      </c>
      <c r="J662" s="216"/>
      <c r="K662" s="217"/>
      <c r="L662" s="221" t="e">
        <f>'[1]расчет '!CR663</f>
        <v>#REF!</v>
      </c>
      <c r="M662" s="181" t="e">
        <f>'[1]расчет '!CS663</f>
        <v>#REF!</v>
      </c>
    </row>
    <row r="663" spans="1:13" ht="13.5" thickBot="1">
      <c r="A663" s="174">
        <f>'[1]зона-МСК'!A664</f>
        <v>20000116417</v>
      </c>
      <c r="B663" s="174" t="str">
        <f>'[1]зона-МСК'!B664</f>
        <v>Почтовый ящик индивидуальный ТЮЛЬПАН цветной (антик серебро)</v>
      </c>
      <c r="C663" s="200">
        <f>'[1]расчет '!BG664</f>
        <v>623.8798580246914</v>
      </c>
      <c r="D663" s="201">
        <f>'[1]расчет '!BH664</f>
        <v>623.8798580246914</v>
      </c>
      <c r="E663" s="201">
        <f>'[1]расчет '!BJ664</f>
        <v>626.3401414074074</v>
      </c>
      <c r="F663" s="213">
        <f>'[1]расчет '!BK664</f>
        <v>661.9855153086421</v>
      </c>
      <c r="G663" s="214">
        <f>'[1]расчет '!BL664</f>
        <v>743.460655654321</v>
      </c>
      <c r="H663" s="205">
        <f>'[1]расчет '!BM664</f>
        <v>865.6733661728396</v>
      </c>
      <c r="I663" s="215">
        <f>'[1]расчет '!CO664</f>
        <v>1018.4392543209877</v>
      </c>
      <c r="J663" s="216"/>
      <c r="K663" s="217"/>
      <c r="L663" s="221" t="e">
        <f>'[1]расчет '!CR664</f>
        <v>#REF!</v>
      </c>
      <c r="M663" s="181" t="e">
        <f>'[1]расчет '!CS664</f>
        <v>#REF!</v>
      </c>
    </row>
    <row r="664" spans="1:13" ht="13.5" thickBot="1">
      <c r="A664" s="174">
        <f>'[1]зона-МСК'!A665</f>
        <v>20000118125</v>
      </c>
      <c r="B664" s="174" t="str">
        <f>'[1]зона-МСК'!B665</f>
        <v>Почтовый ящик индивидуальный ЭТАЛОН</v>
      </c>
      <c r="C664" s="200">
        <f>'[1]расчет '!BG665</f>
        <v>429.50385802469134</v>
      </c>
      <c r="D664" s="201">
        <f>'[1]расчет '!BH665</f>
        <v>429.50385802469134</v>
      </c>
      <c r="E664" s="201">
        <f>'[1]расчет '!BJ665</f>
        <v>435.0741574074074</v>
      </c>
      <c r="F664" s="213">
        <f>'[1]расчет '!BK665</f>
        <v>459.834475308642</v>
      </c>
      <c r="G664" s="214">
        <f>'[1]расчет '!BL665</f>
        <v>516.4294876543211</v>
      </c>
      <c r="H664" s="205">
        <f>'[1]расчет '!BM665</f>
        <v>601.3220061728396</v>
      </c>
      <c r="I664" s="215">
        <f>'[1]расчет '!CO665</f>
        <v>707.4376543209877</v>
      </c>
      <c r="J664" s="216"/>
      <c r="K664" s="217"/>
      <c r="L664" s="221" t="e">
        <f>'[1]расчет '!CR665</f>
        <v>#REF!</v>
      </c>
      <c r="M664" s="181" t="e">
        <f>'[1]расчет '!CS665</f>
        <v>#REF!</v>
      </c>
    </row>
    <row r="665" spans="1:13" ht="13.5" thickBot="1">
      <c r="A665" s="174">
        <f>'[1]зона-МСК'!A666</f>
        <v>20000117044</v>
      </c>
      <c r="B665" s="174" t="str">
        <f>'[1]зона-МСК'!B666</f>
        <v>Почтовый ящик ПЯ-4 Старый век</v>
      </c>
      <c r="C665" s="200">
        <f>'[1]расчет '!BG666</f>
        <v>843.8511111111111</v>
      </c>
      <c r="D665" s="201">
        <f>'[1]расчет '!BH666</f>
        <v>843.8511111111111</v>
      </c>
      <c r="E665" s="201">
        <f>'[1]расчет '!BJ666</f>
        <v>866.1834933333332</v>
      </c>
      <c r="F665" s="213">
        <f>'[1]расчет '!BK666</f>
        <v>915.4784888888888</v>
      </c>
      <c r="G665" s="214">
        <f>'[1]расчет '!BL666</f>
        <v>1028.1527644444443</v>
      </c>
      <c r="H665" s="205">
        <f>'[1]расчет '!BM666</f>
        <v>1197.1641777777777</v>
      </c>
      <c r="I665" s="215">
        <f>'[1]расчет '!CO666</f>
        <v>1408.4284444444443</v>
      </c>
      <c r="J665" s="216"/>
      <c r="K665" s="217"/>
      <c r="L665" s="221" t="e">
        <f>'[1]расчет '!CR666</f>
        <v>#REF!</v>
      </c>
      <c r="M665" s="181" t="e">
        <f>'[1]расчет '!CS666</f>
        <v>#REF!</v>
      </c>
    </row>
    <row r="666" spans="1:13" ht="13.5" thickBot="1">
      <c r="A666" s="174">
        <f>'[1]зона-МСК'!A667</f>
        <v>20000118329</v>
      </c>
      <c r="B666" s="174" t="str">
        <f>'[1]зона-МСК'!B667</f>
        <v>Почтовый ящик ПЯ-5 Старый век</v>
      </c>
      <c r="C666" s="200">
        <f>'[1]расчет '!BG667</f>
        <v>1040.411111111111</v>
      </c>
      <c r="D666" s="201">
        <f>'[1]расчет '!BH667</f>
        <v>1040.411111111111</v>
      </c>
      <c r="E666" s="201">
        <f>'[1]расчет '!BJ667</f>
        <v>1059.5985333333333</v>
      </c>
      <c r="F666" s="213">
        <f>'[1]расчет '!BK667</f>
        <v>1119.9008888888889</v>
      </c>
      <c r="G666" s="214">
        <f>'[1]расчет '!BL667</f>
        <v>1257.7348444444447</v>
      </c>
      <c r="H666" s="205">
        <f>'[1]расчет '!BM667</f>
        <v>1464.485777777778</v>
      </c>
      <c r="I666" s="215">
        <f>'[1]расчет '!CO667</f>
        <v>1722.9244444444446</v>
      </c>
      <c r="J666" s="216"/>
      <c r="K666" s="217"/>
      <c r="L666" s="221" t="e">
        <f>'[1]расчет '!CR667</f>
        <v>#REF!</v>
      </c>
      <c r="M666" s="181" t="e">
        <f>'[1]расчет '!CS667</f>
        <v>#REF!</v>
      </c>
    </row>
    <row r="667" spans="1:13" ht="13.5" thickBot="1">
      <c r="A667" s="174">
        <f>'[1]зона-МСК'!A668</f>
        <v>20000118248</v>
      </c>
      <c r="B667" s="174" t="str">
        <f>'[1]зона-МСК'!B668</f>
        <v>Почтовый ящик ПЯ-6 Старый век</v>
      </c>
      <c r="C667" s="200">
        <f>'[1]расчет '!BG668</f>
        <v>1265.7766666666666</v>
      </c>
      <c r="D667" s="201">
        <f>'[1]расчет '!BH668</f>
        <v>1265.7766666666666</v>
      </c>
      <c r="E667" s="201">
        <f>'[1]расчет '!BJ668</f>
        <v>1299.27524</v>
      </c>
      <c r="F667" s="213">
        <f>'[1]расчет '!BK668</f>
        <v>1373.2177333333334</v>
      </c>
      <c r="G667" s="214">
        <f>'[1]расчет '!BL668</f>
        <v>1542.2291466666666</v>
      </c>
      <c r="H667" s="205">
        <f>'[1]расчет '!BM668</f>
        <v>1795.7462666666665</v>
      </c>
      <c r="I667" s="215">
        <f>'[1]расчет '!CO668</f>
        <v>2112.6426666666666</v>
      </c>
      <c r="J667" s="216"/>
      <c r="K667" s="217"/>
      <c r="L667" s="221" t="e">
        <f>'[1]расчет '!CR668</f>
        <v>#REF!</v>
      </c>
      <c r="M667" s="181" t="e">
        <f>'[1]расчет '!CS668</f>
        <v>#REF!</v>
      </c>
    </row>
    <row r="668" spans="1:13" ht="13.5" thickBot="1">
      <c r="A668" s="174">
        <f>'[1]зона-МСК'!A669</f>
        <v>20000120065</v>
      </c>
      <c r="B668" s="174" t="str">
        <f>'[1]зона-МСК'!B669</f>
        <v>Почтовый ящик ПЯ-  7 Старый век</v>
      </c>
      <c r="C668" s="200">
        <f>'[1]расчет '!BG669</f>
        <v>1476.404496124031</v>
      </c>
      <c r="D668" s="201">
        <f>'[1]расчет '!BH669</f>
        <v>1476.404496124031</v>
      </c>
      <c r="E668" s="201">
        <f>'[1]расчет '!BJ669</f>
        <v>1515.2831869767447</v>
      </c>
      <c r="F668" s="213">
        <f>'[1]расчет '!BK669</f>
        <v>1601.5188155038763</v>
      </c>
      <c r="G668" s="214">
        <f>'[1]расчет '!BL669</f>
        <v>1798.6288235658917</v>
      </c>
      <c r="H668" s="205">
        <f>'[1]расчет '!BM669</f>
        <v>2094.293835658915</v>
      </c>
      <c r="I668" s="215">
        <f>'[1]расчет '!CO669</f>
        <v>2463.8751007751944</v>
      </c>
      <c r="J668" s="216"/>
      <c r="K668" s="217"/>
      <c r="L668" s="221" t="e">
        <f>'[1]расчет '!CR669</f>
        <v>#REF!</v>
      </c>
      <c r="M668" s="181" t="e">
        <f>'[1]расчет '!CS669</f>
        <v>#REF!</v>
      </c>
    </row>
    <row r="669" spans="1:13" ht="13.5" thickBot="1">
      <c r="A669" s="174">
        <f>'[1]зона-МСК'!A670</f>
        <v>20000118742</v>
      </c>
      <c r="B669" s="174" t="str">
        <f>'[1]зона-МСК'!B670</f>
        <v>Почтовый ящик ПЯ-8 Старый век</v>
      </c>
      <c r="C669" s="200">
        <f>'[1]расчет '!BG670</f>
        <v>1672.964496124031</v>
      </c>
      <c r="D669" s="201">
        <f>'[1]расчет '!BH670</f>
        <v>1672.964496124031</v>
      </c>
      <c r="E669" s="201">
        <f>'[1]расчет '!BJ670</f>
        <v>1708.6982269767443</v>
      </c>
      <c r="F669" s="213">
        <f>'[1]расчет '!BK670</f>
        <v>1805.9412155038763</v>
      </c>
      <c r="G669" s="214">
        <f>'[1]расчет '!BL670</f>
        <v>2028.2109035658916</v>
      </c>
      <c r="H669" s="205">
        <f>'[1]расчет '!BM670</f>
        <v>2361.615435658915</v>
      </c>
      <c r="I669" s="215">
        <f>'[1]расчет '!CO670</f>
        <v>2778.371100775194</v>
      </c>
      <c r="J669" s="216"/>
      <c r="K669" s="217"/>
      <c r="L669" s="221" t="e">
        <f>'[1]расчет '!CR670</f>
        <v>#REF!</v>
      </c>
      <c r="M669" s="181" t="e">
        <f>'[1]расчет '!CS670</f>
        <v>#REF!</v>
      </c>
    </row>
    <row r="670" spans="1:13" ht="13.5" thickBot="1">
      <c r="A670" s="174">
        <f>'[1]зона-МСК'!A671</f>
        <v>20000120066</v>
      </c>
      <c r="B670" s="174" t="str">
        <f>'[1]зона-МСК'!B671</f>
        <v>Почтовый ящик ПЯ-  9 Старый век</v>
      </c>
      <c r="C670" s="200">
        <f>'[1]расчет '!BG671</f>
        <v>1889.0631481481482</v>
      </c>
      <c r="D670" s="201">
        <f>'[1]расчет '!BH671</f>
        <v>1889.0631481481482</v>
      </c>
      <c r="E670" s="201">
        <f>'[1]расчет '!BJ671</f>
        <v>1933.4923044444447</v>
      </c>
      <c r="F670" s="213">
        <f>'[1]расчет '!BK671</f>
        <v>2043.5284518518522</v>
      </c>
      <c r="G670" s="214">
        <f>'[1]расчет '!BL671</f>
        <v>2295.0396459259264</v>
      </c>
      <c r="H670" s="205">
        <f>'[1]расчет '!BM671</f>
        <v>2672.3064370370375</v>
      </c>
      <c r="I670" s="215">
        <f>'[1]расчет '!CO671</f>
        <v>3143.8899259259265</v>
      </c>
      <c r="J670" s="216"/>
      <c r="K670" s="217"/>
      <c r="L670" s="221" t="e">
        <f>'[1]расчет '!CR671</f>
        <v>#REF!</v>
      </c>
      <c r="M670" s="181" t="e">
        <f>'[1]расчет '!CS671</f>
        <v>#REF!</v>
      </c>
    </row>
    <row r="671" spans="1:13" ht="13.5" thickBot="1">
      <c r="A671" s="174">
        <f>'[1]зона-МСК'!A672</f>
        <v>20000120067</v>
      </c>
      <c r="B671" s="174" t="str">
        <f>'[1]зона-МСК'!B672</f>
        <v>Почтовый ящик ПЯ- 10 Старый век</v>
      </c>
      <c r="C671" s="200">
        <f>'[1]расчет '!BG672</f>
        <v>2109.6277777777777</v>
      </c>
      <c r="D671" s="201">
        <f>'[1]расчет '!BH672</f>
        <v>2109.6277777777777</v>
      </c>
      <c r="E671" s="201">
        <f>'[1]расчет '!BJ672</f>
        <v>2165.458733333333</v>
      </c>
      <c r="F671" s="213">
        <f>'[1]расчет '!BK672</f>
        <v>2288.696222222222</v>
      </c>
      <c r="G671" s="214">
        <f>'[1]расчет '!BL672</f>
        <v>2570.3819111111106</v>
      </c>
      <c r="H671" s="205">
        <f>'[1]расчет '!BM672</f>
        <v>2992.9104444444442</v>
      </c>
      <c r="I671" s="215">
        <f>'[1]расчет '!CO672</f>
        <v>3521.071111111111</v>
      </c>
      <c r="J671" s="216"/>
      <c r="K671" s="217"/>
      <c r="L671" s="221" t="e">
        <f>'[1]расчет '!CR672</f>
        <v>#REF!</v>
      </c>
      <c r="M671" s="181" t="e">
        <f>'[1]расчет '!CS672</f>
        <v>#REF!</v>
      </c>
    </row>
    <row r="672" spans="1:13" ht="13.5" thickBot="1">
      <c r="A672" s="174">
        <f>'[1]зона-МСК'!A673</f>
        <v>20000116419</v>
      </c>
      <c r="B672" s="174" t="str">
        <f>'[1]зона-МСК'!B673</f>
        <v>Почтовый ящик ПЯ- 2 Люкс (350х145х357)</v>
      </c>
      <c r="C672" s="200">
        <f>'[1]расчет '!BG673</f>
        <v>480.4606296296296</v>
      </c>
      <c r="D672" s="201">
        <f>'[1]расчет '!BH673</f>
        <v>480.4606296296295</v>
      </c>
      <c r="E672" s="201">
        <f>'[1]расчет '!BJ673</f>
        <v>487.70409288888885</v>
      </c>
      <c r="F672" s="213">
        <f>'[1]расчет '!BK673</f>
        <v>515.4596103703703</v>
      </c>
      <c r="G672" s="214">
        <f>'[1]расчет '!BL673</f>
        <v>578.9007931851852</v>
      </c>
      <c r="H672" s="205">
        <f>'[1]расчет '!BM673</f>
        <v>674.0625674074073</v>
      </c>
      <c r="I672" s="215">
        <f>'[1]расчет '!CO673</f>
        <v>793.0147851851851</v>
      </c>
      <c r="J672" s="216"/>
      <c r="K672" s="217"/>
      <c r="L672" s="221" t="e">
        <f>'[1]расчет '!CR673</f>
        <v>#REF!</v>
      </c>
      <c r="M672" s="181" t="e">
        <f>'[1]расчет '!CS673</f>
        <v>#REF!</v>
      </c>
    </row>
    <row r="673" spans="1:13" ht="13.5" thickBot="1">
      <c r="A673" s="174">
        <f>'[1]зона-МСК'!A674</f>
        <v>20000116420</v>
      </c>
      <c r="B673" s="174" t="str">
        <f>'[1]зона-МСК'!B674</f>
        <v>Почтовый ящик ПЯ- 3 Люкс (350х145х447)</v>
      </c>
      <c r="C673" s="200">
        <f>'[1]расчет '!BG674</f>
        <v>727.8923333333333</v>
      </c>
      <c r="D673" s="201">
        <f>'[1]расчет '!BH674</f>
        <v>727.8923333333333</v>
      </c>
      <c r="E673" s="201">
        <f>'[1]расчет '!BJ674</f>
        <v>743.1215559999999</v>
      </c>
      <c r="F673" s="213">
        <f>'[1]расчет '!BK674</f>
        <v>785.4130266666666</v>
      </c>
      <c r="G673" s="214">
        <f>'[1]расчет '!BL674</f>
        <v>882.0792453333333</v>
      </c>
      <c r="H673" s="205">
        <f>'[1]расчет '!BM674</f>
        <v>1027.0785733333332</v>
      </c>
      <c r="I673" s="215">
        <f>'[1]расчет '!CO674</f>
        <v>1208.3277333333333</v>
      </c>
      <c r="J673" s="216"/>
      <c r="K673" s="217"/>
      <c r="L673" s="221" t="e">
        <f>'[1]расчет '!CR674</f>
        <v>#REF!</v>
      </c>
      <c r="M673" s="181" t="e">
        <f>'[1]расчет '!CS674</f>
        <v>#REF!</v>
      </c>
    </row>
    <row r="674" spans="1:13" ht="13.5" thickBot="1">
      <c r="A674" s="174">
        <f>'[1]зона-МСК'!A675</f>
        <v>20000116421</v>
      </c>
      <c r="B674" s="174" t="str">
        <f>'[1]зона-МСК'!B675</f>
        <v>Почтовый ящик ПЯ- 4 Люкс (350х145х537)</v>
      </c>
      <c r="C674" s="200">
        <f>'[1]расчет '!BG675</f>
        <v>966.9224166666665</v>
      </c>
      <c r="D674" s="201">
        <f>'[1]расчет '!BH675</f>
        <v>966.9224166666665</v>
      </c>
      <c r="E674" s="201">
        <f>'[1]расчет '!BJ675</f>
        <v>985.046033</v>
      </c>
      <c r="F674" s="213">
        <f>'[1]расчет '!BK675</f>
        <v>1041.1055633333333</v>
      </c>
      <c r="G674" s="214">
        <f>'[1]расчет '!BL675</f>
        <v>1169.2416326666666</v>
      </c>
      <c r="H674" s="205">
        <f>'[1]расчет '!BM675</f>
        <v>1361.4457366666666</v>
      </c>
      <c r="I674" s="215">
        <f>'[1]расчет '!CO675</f>
        <v>1601.7008666666666</v>
      </c>
      <c r="J674" s="216"/>
      <c r="K674" s="217"/>
      <c r="L674" s="221" t="e">
        <f>'[1]расчет '!CR675</f>
        <v>#REF!</v>
      </c>
      <c r="M674" s="181" t="e">
        <f>'[1]расчет '!CS675</f>
        <v>#REF!</v>
      </c>
    </row>
    <row r="675" spans="1:13" ht="13.5" thickBot="1">
      <c r="A675" s="174">
        <f>'[1]зона-МСК'!A676</f>
        <v>20000116422</v>
      </c>
      <c r="B675" s="174" t="str">
        <f>'[1]зона-МСК'!B676</f>
        <v>Почтовый ящик ПЯ- 5 Люкс (350х145х627)</v>
      </c>
      <c r="C675" s="200">
        <f>'[1]расчет '!BG676</f>
        <v>1202.8661904761907</v>
      </c>
      <c r="D675" s="201">
        <f>'[1]расчет '!BH676</f>
        <v>1202.8661904761907</v>
      </c>
      <c r="E675" s="201">
        <f>'[1]расчет '!BJ676</f>
        <v>1222.013902857143</v>
      </c>
      <c r="F675" s="213">
        <f>'[1]расчет '!BK676</f>
        <v>1291.5594095238098</v>
      </c>
      <c r="G675" s="214">
        <f>'[1]расчет '!BL676</f>
        <v>1450.520567619048</v>
      </c>
      <c r="H675" s="205">
        <f>'[1]расчет '!BM676</f>
        <v>1688.9623047619052</v>
      </c>
      <c r="I675" s="215">
        <f>'[1]расчет '!CO676</f>
        <v>1987.0144761904767</v>
      </c>
      <c r="J675" s="216"/>
      <c r="K675" s="217"/>
      <c r="L675" s="221" t="e">
        <f>'[1]расчет '!CR676</f>
        <v>#REF!</v>
      </c>
      <c r="M675" s="181" t="e">
        <f>'[1]расчет '!CS676</f>
        <v>#REF!</v>
      </c>
    </row>
    <row r="676" spans="1:13" ht="13.5" thickBot="1">
      <c r="A676" s="174">
        <f>'[1]зона-МСК'!A677</f>
        <v>20000116423</v>
      </c>
      <c r="B676" s="174" t="str">
        <f>'[1]зона-МСК'!B677</f>
        <v>Почтовый ящик ПЯ- 6 Люкс (350х145х717)</v>
      </c>
      <c r="C676" s="200">
        <f>'[1]расчет '!BG677</f>
        <v>1459.385361111111</v>
      </c>
      <c r="D676" s="201">
        <f>'[1]расчет '!BH677</f>
        <v>1459.385361111111</v>
      </c>
      <c r="E676" s="201">
        <f>'[1]расчет '!BJ677</f>
        <v>1492.0258203333333</v>
      </c>
      <c r="F676" s="213">
        <f>'[1]расчет '!BK677</f>
        <v>1576.937858888889</v>
      </c>
      <c r="G676" s="214">
        <f>'[1]расчет '!BL677</f>
        <v>1771.0225184444444</v>
      </c>
      <c r="H676" s="205">
        <f>'[1]расчет '!BM677</f>
        <v>2062.1495077777777</v>
      </c>
      <c r="I676" s="215">
        <f>'[1]расчет '!CO677</f>
        <v>2426.0582444444444</v>
      </c>
      <c r="J676" s="216"/>
      <c r="K676" s="217"/>
      <c r="L676" s="221" t="e">
        <f>'[1]расчет '!CR677</f>
        <v>#REF!</v>
      </c>
      <c r="M676" s="181" t="e">
        <f>'[1]расчет '!CS677</f>
        <v>#REF!</v>
      </c>
    </row>
    <row r="677" spans="1:13" ht="13.5" thickBot="1">
      <c r="A677" s="174">
        <f>'[1]зона-МСК'!A678</f>
        <v>20000116424</v>
      </c>
      <c r="B677" s="174" t="str">
        <f>'[1]зона-МСК'!B678</f>
        <v>Почтовый ящик ПЯ- 7 Люкс (350х145х807)</v>
      </c>
      <c r="C677" s="200">
        <f>'[1]расчет '!BG678</f>
        <v>1687.613361111111</v>
      </c>
      <c r="D677" s="201">
        <f>'[1]расчет '!BH678</f>
        <v>1687.613361111111</v>
      </c>
      <c r="E677" s="201">
        <f>'[1]расчет '!BJ678</f>
        <v>1716.6021723333336</v>
      </c>
      <c r="F677" s="213">
        <f>'[1]расчет '!BK678</f>
        <v>1814.294978888889</v>
      </c>
      <c r="G677" s="214">
        <f>'[1]расчет '!BL678</f>
        <v>2037.5928224444447</v>
      </c>
      <c r="H677" s="205">
        <f>'[1]расчет '!BM678</f>
        <v>2372.5395877777783</v>
      </c>
      <c r="I677" s="215">
        <f>'[1]расчет '!CO678</f>
        <v>2791.223044444445</v>
      </c>
      <c r="J677" s="216"/>
      <c r="K677" s="217"/>
      <c r="L677" s="221" t="e">
        <f>'[1]расчет '!CR678</f>
        <v>#REF!</v>
      </c>
      <c r="M677" s="181" t="e">
        <f>'[1]расчет '!CS678</f>
        <v>#REF!</v>
      </c>
    </row>
    <row r="678" spans="1:13" ht="13.5" thickBot="1">
      <c r="A678" s="174">
        <f>'[1]зона-МСК'!A679</f>
        <v>20000116425</v>
      </c>
      <c r="B678" s="174" t="str">
        <f>'[1]зона-МСК'!B679</f>
        <v>Почтовый ящик ПЯ- 8 Люкс (350х145х897)</v>
      </c>
      <c r="C678" s="200">
        <f>'[1]расчет '!BG679</f>
        <v>2041.8656666666666</v>
      </c>
      <c r="D678" s="201">
        <f>'[1]расчет '!BH679</f>
        <v>2041.8656666666666</v>
      </c>
      <c r="E678" s="201">
        <f>'[1]расчет '!BJ679</f>
        <v>2143.573316</v>
      </c>
      <c r="F678" s="213">
        <f>'[1]расчет '!BK679</f>
        <v>2265.565293333333</v>
      </c>
      <c r="G678" s="214">
        <f>'[1]расчет '!BL679</f>
        <v>2544.4040986666664</v>
      </c>
      <c r="H678" s="205">
        <f>'[1]расчет '!BM679</f>
        <v>2962.6623066666666</v>
      </c>
      <c r="I678" s="215">
        <f>'[1]расчет '!CO679</f>
        <v>3485.4850666666666</v>
      </c>
      <c r="J678" s="216"/>
      <c r="K678" s="217"/>
      <c r="L678" s="221" t="e">
        <f>'[1]расчет '!CR679</f>
        <v>#REF!</v>
      </c>
      <c r="M678" s="181" t="e">
        <f>'[1]расчет '!CS679</f>
        <v>#REF!</v>
      </c>
    </row>
    <row r="679" spans="1:13" ht="13.5" thickBot="1">
      <c r="A679" s="174">
        <f>'[1]зона-МСК'!A680</f>
        <v>20000118208</v>
      </c>
      <c r="B679" s="174" t="str">
        <f>'[1]зона-МСК'!B680</f>
        <v>Почтовый ящик ПЯ- 9 Люкс (350х145х999)</v>
      </c>
      <c r="C679" s="200">
        <f>'[1]расчет '!BG680</f>
        <v>2342.1075555555553</v>
      </c>
      <c r="D679" s="201">
        <f>'[1]расчет '!BH680</f>
        <v>2342.1075555555553</v>
      </c>
      <c r="E679" s="201">
        <f>'[1]расчет '!BJ680</f>
        <v>2483.8038346666667</v>
      </c>
      <c r="F679" s="213">
        <f>'[1]расчет '!BK680</f>
        <v>2625.1585244444445</v>
      </c>
      <c r="G679" s="214">
        <f>'[1]расчет '!BL680</f>
        <v>2948.2549582222223</v>
      </c>
      <c r="H679" s="205">
        <f>'[1]расчет '!BM680</f>
        <v>3432.899608888889</v>
      </c>
      <c r="I679" s="215">
        <f>'[1]расчет '!CO680</f>
        <v>4038.7054222222223</v>
      </c>
      <c r="J679" s="216"/>
      <c r="K679" s="217"/>
      <c r="L679" s="221" t="e">
        <f>'[1]расчет '!CR680</f>
        <v>#REF!</v>
      </c>
      <c r="M679" s="181" t="e">
        <f>'[1]расчет '!CS680</f>
        <v>#REF!</v>
      </c>
    </row>
    <row r="680" spans="1:13" ht="13.5" thickBot="1">
      <c r="A680" s="174">
        <f>'[1]зона-МСК'!A681</f>
        <v>20000116418</v>
      </c>
      <c r="B680" s="174" t="str">
        <f>'[1]зона-МСК'!B681</f>
        <v>Почтовый ящик ПЯ-10 Люкс (350х145х1092)</v>
      </c>
      <c r="C680" s="200">
        <f>'[1]расчет '!BG681</f>
        <v>2570.335555555556</v>
      </c>
      <c r="D680" s="201">
        <f>'[1]расчет '!BH681</f>
        <v>2570.335555555556</v>
      </c>
      <c r="E680" s="201">
        <f>'[1]расчет '!BJ681</f>
        <v>2708.380186666667</v>
      </c>
      <c r="F680" s="213">
        <f>'[1]расчет '!BK681</f>
        <v>2862.5156444444447</v>
      </c>
      <c r="G680" s="214">
        <f>'[1]расчет '!BL681</f>
        <v>3214.8252622222226</v>
      </c>
      <c r="H680" s="205">
        <f>'[1]расчет '!BM681</f>
        <v>3743.289688888889</v>
      </c>
      <c r="I680" s="215">
        <f>'[1]расчет '!CO681</f>
        <v>4403.870222222223</v>
      </c>
      <c r="J680" s="216"/>
      <c r="K680" s="217"/>
      <c r="L680" s="221" t="e">
        <f>'[1]расчет '!CR681</f>
        <v>#REF!</v>
      </c>
      <c r="M680" s="181" t="e">
        <f>'[1]расчет '!CS681</f>
        <v>#REF!</v>
      </c>
    </row>
    <row r="681" spans="1:13" ht="13.5" thickBot="1">
      <c r="A681" s="174" t="e">
        <f>'[1]зона-МСК'!A682</f>
        <v>#REF!</v>
      </c>
      <c r="B681" s="174" t="str">
        <f>'[1]зона-МСК'!B682</f>
        <v>Почтовый ящик ПЯ-12 Люкс (350х145х1092)</v>
      </c>
      <c r="C681" s="200">
        <f>'[1]расчет '!BG682</f>
        <v>3098.805444444444</v>
      </c>
      <c r="D681" s="201">
        <f>'[1]расчет '!BH682</f>
        <v>3098.805444444444</v>
      </c>
      <c r="E681" s="201">
        <f>'[1]расчет '!BJ682</f>
        <v>3273.1870573333335</v>
      </c>
      <c r="F681" s="213">
        <f>'[1]расчет '!BK682</f>
        <v>3459.465995555556</v>
      </c>
      <c r="G681" s="214">
        <f>'[1]расчет '!BL682</f>
        <v>3885.2464257777783</v>
      </c>
      <c r="H681" s="205">
        <f>'[1]расчет '!BM682</f>
        <v>4523.917071111112</v>
      </c>
      <c r="I681" s="215">
        <f>'[1]расчет '!CO682</f>
        <v>5322.255377777778</v>
      </c>
      <c r="J681" s="216"/>
      <c r="K681" s="217"/>
      <c r="L681" s="221" t="e">
        <f>'[1]расчет '!CR682</f>
        <v>#REF!</v>
      </c>
      <c r="M681" s="181" t="e">
        <f>'[1]расчет '!CS682</f>
        <v>#REF!</v>
      </c>
    </row>
    <row r="682" spans="1:13" ht="13.5" thickBot="1">
      <c r="A682" s="174">
        <f>'[1]зона-МСК'!A683</f>
        <v>20000118128</v>
      </c>
      <c r="B682" s="174" t="str">
        <f>'[1]зона-МСК'!B683</f>
        <v>Почтовый ящик ЭТАЛОН ПЯ-2</v>
      </c>
      <c r="C682" s="200">
        <f>'[1]расчет '!BG683</f>
        <v>480.4606296296296</v>
      </c>
      <c r="D682" s="201">
        <f>'[1]расчет '!BH683</f>
        <v>480.4606296296295</v>
      </c>
      <c r="E682" s="201">
        <f>'[1]расчет '!BJ683</f>
        <v>487.70409288888885</v>
      </c>
      <c r="F682" s="213">
        <f>'[1]расчет '!BK683</f>
        <v>515.4596103703703</v>
      </c>
      <c r="G682" s="214">
        <f>'[1]расчет '!BL683</f>
        <v>578.9007931851852</v>
      </c>
      <c r="H682" s="205">
        <f>'[1]расчет '!BM683</f>
        <v>674.0625674074073</v>
      </c>
      <c r="I682" s="215">
        <f>'[1]расчет '!CO683</f>
        <v>793.0147851851851</v>
      </c>
      <c r="J682" s="216"/>
      <c r="K682" s="217"/>
      <c r="L682" s="221" t="e">
        <f>'[1]расчет '!CR683</f>
        <v>#REF!</v>
      </c>
      <c r="M682" s="181" t="e">
        <f>'[1]расчет '!CS683</f>
        <v>#REF!</v>
      </c>
    </row>
    <row r="683" spans="1:13" ht="13.5" thickBot="1">
      <c r="A683" s="174">
        <f>'[1]зона-МСК'!A684</f>
        <v>20000119173</v>
      </c>
      <c r="B683" s="174" t="str">
        <f>'[1]зона-МСК'!B684</f>
        <v>Почтовый ящик ЭТАЛОН ПЯ-4</v>
      </c>
      <c r="C683" s="200">
        <f>'[1]расчет '!BG684</f>
        <v>972.923574074074</v>
      </c>
      <c r="D683" s="201">
        <f>'[1]расчет '!BH684</f>
        <v>972.9235740740739</v>
      </c>
      <c r="E683" s="201">
        <f>'[1]расчет '!BJ684</f>
        <v>994.6838802222221</v>
      </c>
      <c r="F683" s="213">
        <f>'[1]расчет '!BK684</f>
        <v>1051.291905925926</v>
      </c>
      <c r="G683" s="214">
        <f>'[1]расчет '!BL684</f>
        <v>1180.681678962963</v>
      </c>
      <c r="H683" s="205">
        <f>'[1]расчет '!BM684</f>
        <v>1374.7663385185183</v>
      </c>
      <c r="I683" s="215">
        <f>'[1]расчет '!CO684</f>
        <v>1617.3721629629629</v>
      </c>
      <c r="J683" s="216"/>
      <c r="K683" s="217"/>
      <c r="L683" s="221" t="e">
        <f>'[1]расчет '!CR684</f>
        <v>#REF!</v>
      </c>
      <c r="M683" s="181" t="e">
        <f>'[1]расчет '!CS684</f>
        <v>#REF!</v>
      </c>
    </row>
    <row r="684" spans="1:13" ht="13.5" thickBot="1">
      <c r="A684" s="174">
        <f>'[1]зона-МСК'!A685</f>
        <v>20000116426</v>
      </c>
      <c r="B684" s="174" t="str">
        <f>'[1]зона-МСК'!B685</f>
        <v>Урна ГНОМ (антик бронза)</v>
      </c>
      <c r="C684" s="200">
        <f>'[1]расчет '!BG685</f>
        <v>1720.7982962962963</v>
      </c>
      <c r="D684" s="201">
        <f>'[1]расчет '!BH685</f>
        <v>1720.7982962962963</v>
      </c>
      <c r="E684" s="201">
        <f>'[1]расчет '!BJ685</f>
        <v>1842.573856888889</v>
      </c>
      <c r="F684" s="213">
        <f>'[1]расчет '!BK685</f>
        <v>1947.435783703704</v>
      </c>
      <c r="G684" s="214">
        <f>'[1]расчет '!BL685</f>
        <v>2187.120187851852</v>
      </c>
      <c r="H684" s="205">
        <f>'[1]расчет '!BM685</f>
        <v>2546.646794074074</v>
      </c>
      <c r="I684" s="215">
        <f>'[1]расчет '!CO685</f>
        <v>2996.055051851852</v>
      </c>
      <c r="J684" s="216"/>
      <c r="K684" s="217"/>
      <c r="L684" s="221" t="e">
        <f>'[1]расчет '!CR685</f>
        <v>#REF!</v>
      </c>
      <c r="M684" s="181" t="e">
        <f>'[1]расчет '!CS685</f>
        <v>#REF!</v>
      </c>
    </row>
    <row r="685" spans="1:13" ht="13.5" thickBot="1">
      <c r="A685" s="174">
        <f>'[1]зона-МСК'!A686</f>
        <v>20000116426</v>
      </c>
      <c r="B685" s="174" t="str">
        <f>'[1]зона-МСК'!B686</f>
        <v>Урна ГНОМ (антик серебро)</v>
      </c>
      <c r="C685" s="200">
        <f>'[1]расчет '!BG686</f>
        <v>1720.7982962962963</v>
      </c>
      <c r="D685" s="201">
        <f>'[1]расчет '!BH686</f>
        <v>1720.7982962962963</v>
      </c>
      <c r="E685" s="201">
        <f>'[1]расчет '!BJ686</f>
        <v>1842.573856888889</v>
      </c>
      <c r="F685" s="213">
        <f>'[1]расчет '!BK686</f>
        <v>1947.435783703704</v>
      </c>
      <c r="G685" s="214">
        <f>'[1]расчет '!BL686</f>
        <v>2187.120187851852</v>
      </c>
      <c r="H685" s="205">
        <f>'[1]расчет '!BM686</f>
        <v>2546.646794074074</v>
      </c>
      <c r="I685" s="215">
        <f>'[1]расчет '!CO686</f>
        <v>2996.055051851852</v>
      </c>
      <c r="J685" s="216"/>
      <c r="K685" s="217"/>
      <c r="L685" s="221" t="e">
        <f>'[1]расчет '!CR686</f>
        <v>#REF!</v>
      </c>
      <c r="M685" s="181" t="e">
        <f>'[1]расчет '!CS686</f>
        <v>#REF!</v>
      </c>
    </row>
    <row r="686" spans="1:13" ht="13.5" thickBot="1">
      <c r="A686" s="174">
        <f>'[1]зона-МСК'!A687</f>
        <v>20000116426</v>
      </c>
      <c r="B686" s="174" t="str">
        <f>'[1]зона-МСК'!B687</f>
        <v>Урна ГНОМ (зеленый)</v>
      </c>
      <c r="C686" s="200">
        <f>'[1]расчет '!BG687</f>
        <v>1720.7982962962963</v>
      </c>
      <c r="D686" s="201">
        <f>'[1]расчет '!BH687</f>
        <v>1720.7982962962963</v>
      </c>
      <c r="E686" s="201">
        <f>'[1]расчет '!BJ687</f>
        <v>1842.573856888889</v>
      </c>
      <c r="F686" s="213">
        <f>'[1]расчет '!BK687</f>
        <v>1947.435783703704</v>
      </c>
      <c r="G686" s="214">
        <f>'[1]расчет '!BL687</f>
        <v>2187.120187851852</v>
      </c>
      <c r="H686" s="205">
        <f>'[1]расчет '!BM687</f>
        <v>2546.646794074074</v>
      </c>
      <c r="I686" s="215">
        <f>'[1]расчет '!CO687</f>
        <v>2996.055051851852</v>
      </c>
      <c r="J686" s="216"/>
      <c r="K686" s="217"/>
      <c r="L686" s="221" t="e">
        <f>'[1]расчет '!CR687</f>
        <v>#REF!</v>
      </c>
      <c r="M686" s="181" t="e">
        <f>'[1]расчет '!CS687</f>
        <v>#REF!</v>
      </c>
    </row>
    <row r="687" spans="1:13" ht="13.5" thickBot="1">
      <c r="A687" s="174">
        <f>'[1]зона-МСК'!A688</f>
        <v>20000116426</v>
      </c>
      <c r="B687" s="174" t="str">
        <f>'[1]зона-МСК'!B688</f>
        <v>Урна ГНОМ (красный)</v>
      </c>
      <c r="C687" s="200">
        <f>'[1]расчет '!BG688</f>
        <v>1720.7982962962963</v>
      </c>
      <c r="D687" s="201">
        <f>'[1]расчет '!BH688</f>
        <v>1720.7982962962963</v>
      </c>
      <c r="E687" s="201">
        <f>'[1]расчет '!BJ688</f>
        <v>1842.573856888889</v>
      </c>
      <c r="F687" s="213">
        <f>'[1]расчет '!BK688</f>
        <v>1947.435783703704</v>
      </c>
      <c r="G687" s="214">
        <f>'[1]расчет '!BL688</f>
        <v>2187.120187851852</v>
      </c>
      <c r="H687" s="205">
        <f>'[1]расчет '!BM688</f>
        <v>2546.646794074074</v>
      </c>
      <c r="I687" s="215">
        <f>'[1]расчет '!CO688</f>
        <v>2996.055051851852</v>
      </c>
      <c r="J687" s="216"/>
      <c r="K687" s="217"/>
      <c r="L687" s="221" t="e">
        <f>'[1]расчет '!CR688</f>
        <v>#REF!</v>
      </c>
      <c r="M687" s="181" t="e">
        <f>'[1]расчет '!CS688</f>
        <v>#REF!</v>
      </c>
    </row>
    <row r="688" spans="1:13" ht="13.5" thickBot="1">
      <c r="A688" s="174">
        <f>'[1]зона-МСК'!A689</f>
        <v>20000116426</v>
      </c>
      <c r="B688" s="174" t="str">
        <f>'[1]зона-МСК'!B689</f>
        <v>Урна ГНОМ (синий)</v>
      </c>
      <c r="C688" s="200">
        <f>'[1]расчет '!BG689</f>
        <v>1720.7982962962963</v>
      </c>
      <c r="D688" s="201">
        <f>'[1]расчет '!BH689</f>
        <v>1720.7982962962963</v>
      </c>
      <c r="E688" s="201">
        <f>'[1]расчет '!BJ689</f>
        <v>1842.573856888889</v>
      </c>
      <c r="F688" s="213">
        <f>'[1]расчет '!BK689</f>
        <v>1947.435783703704</v>
      </c>
      <c r="G688" s="214">
        <f>'[1]расчет '!BL689</f>
        <v>2187.120187851852</v>
      </c>
      <c r="H688" s="205">
        <f>'[1]расчет '!BM689</f>
        <v>2546.646794074074</v>
      </c>
      <c r="I688" s="215">
        <f>'[1]расчет '!CO689</f>
        <v>2996.055051851852</v>
      </c>
      <c r="J688" s="216"/>
      <c r="K688" s="217"/>
      <c r="L688" s="221" t="e">
        <f>'[1]расчет '!CR689</f>
        <v>#REF!</v>
      </c>
      <c r="M688" s="181" t="e">
        <f>'[1]расчет '!CS689</f>
        <v>#REF!</v>
      </c>
    </row>
    <row r="689" spans="1:13" ht="13.5" thickBot="1">
      <c r="A689" s="174">
        <f>'[1]зона-МСК'!A690</f>
        <v>20000116426</v>
      </c>
      <c r="B689" s="174" t="str">
        <f>'[1]зона-МСК'!B690</f>
        <v>Урна ГНОМ (черный)</v>
      </c>
      <c r="C689" s="200">
        <f>'[1]расчет '!BG690</f>
        <v>1720.7982962962963</v>
      </c>
      <c r="D689" s="201">
        <f>'[1]расчет '!BH690</f>
        <v>1720.7982962962963</v>
      </c>
      <c r="E689" s="201">
        <f>'[1]расчет '!BJ690</f>
        <v>1842.573856888889</v>
      </c>
      <c r="F689" s="213">
        <f>'[1]расчет '!BK690</f>
        <v>1947.435783703704</v>
      </c>
      <c r="G689" s="214">
        <f>'[1]расчет '!BL690</f>
        <v>2187.120187851852</v>
      </c>
      <c r="H689" s="205">
        <f>'[1]расчет '!BM690</f>
        <v>2546.646794074074</v>
      </c>
      <c r="I689" s="215">
        <f>'[1]расчет '!CO690</f>
        <v>2996.055051851852</v>
      </c>
      <c r="J689" s="216"/>
      <c r="K689" s="217"/>
      <c r="L689" s="221" t="e">
        <f>'[1]расчет '!CR690</f>
        <v>#REF!</v>
      </c>
      <c r="M689" s="181" t="e">
        <f>'[1]расчет '!CS690</f>
        <v>#REF!</v>
      </c>
    </row>
    <row r="690" spans="1:13" ht="13.5" thickBot="1">
      <c r="A690" s="174">
        <f>'[1]зона-МСК'!A691</f>
        <v>20000120838</v>
      </c>
      <c r="B690" s="174" t="str">
        <f>'[1]зона-МСК'!B691</f>
        <v>Урна металлическая ЖЕМЧУЖИНА 16л (антик бронза)</v>
      </c>
      <c r="C690" s="200">
        <f>'[1]расчет '!BG691</f>
        <v>1525.378722222222</v>
      </c>
      <c r="D690" s="201">
        <f>'[1]расчет '!BH691</f>
        <v>1525.3787222222222</v>
      </c>
      <c r="E690" s="201">
        <f>'[1]расчет '!BJ691</f>
        <v>1612.9539126666666</v>
      </c>
      <c r="F690" s="213">
        <f>'[1]расчет '!BK691</f>
        <v>1704.7480377777779</v>
      </c>
      <c r="G690" s="214">
        <f>'[1]расчет '!BL691</f>
        <v>1914.5631808888888</v>
      </c>
      <c r="H690" s="205">
        <f>'[1]расчет '!BM691</f>
        <v>2229.2858955555553</v>
      </c>
      <c r="I690" s="215">
        <f>'[1]расчет '!CO691</f>
        <v>2622.6892888888888</v>
      </c>
      <c r="J690" s="216"/>
      <c r="K690" s="217"/>
      <c r="L690" s="221" t="e">
        <f>'[1]расчет '!CR691</f>
        <v>#REF!</v>
      </c>
      <c r="M690" s="181" t="e">
        <f>'[1]расчет '!CS691</f>
        <v>#REF!</v>
      </c>
    </row>
    <row r="691" spans="1:13" ht="13.5" thickBot="1">
      <c r="A691" s="174">
        <f>'[1]зона-МСК'!A692</f>
        <v>20000120838</v>
      </c>
      <c r="B691" s="174" t="str">
        <f>'[1]зона-МСК'!B692</f>
        <v>Урна металлическая ЖЕМЧУЖИНА 16л (антик серебро)</v>
      </c>
      <c r="C691" s="200">
        <f>'[1]расчет '!BG692</f>
        <v>1525.378722222222</v>
      </c>
      <c r="D691" s="201">
        <f>'[1]расчет '!BH692</f>
        <v>1525.3787222222222</v>
      </c>
      <c r="E691" s="201">
        <f>'[1]расчет '!BJ692</f>
        <v>1612.9539126666666</v>
      </c>
      <c r="F691" s="213">
        <f>'[1]расчет '!BK692</f>
        <v>1704.7480377777779</v>
      </c>
      <c r="G691" s="214">
        <f>'[1]расчет '!BL692</f>
        <v>1914.5631808888888</v>
      </c>
      <c r="H691" s="205">
        <f>'[1]расчет '!BM692</f>
        <v>2229.2858955555553</v>
      </c>
      <c r="I691" s="215">
        <f>'[1]расчет '!CO692</f>
        <v>2622.6892888888888</v>
      </c>
      <c r="J691" s="216"/>
      <c r="K691" s="217"/>
      <c r="L691" s="221" t="e">
        <f>'[1]расчет '!CR692</f>
        <v>#REF!</v>
      </c>
      <c r="M691" s="181" t="e">
        <f>'[1]расчет '!CS692</f>
        <v>#REF!</v>
      </c>
    </row>
    <row r="692" spans="1:13" ht="13.5" thickBot="1">
      <c r="A692" s="174">
        <f>'[1]зона-МСК'!A693</f>
        <v>20000120838</v>
      </c>
      <c r="B692" s="174" t="str">
        <f>'[1]зона-МСК'!B693</f>
        <v>Урна металлическая ЖЕМЧУЖИНА 16л (зеленый)</v>
      </c>
      <c r="C692" s="200">
        <f>'[1]расчет '!BG693</f>
        <v>1525.378722222222</v>
      </c>
      <c r="D692" s="201">
        <f>'[1]расчет '!BH693</f>
        <v>1525.3787222222222</v>
      </c>
      <c r="E692" s="201">
        <f>'[1]расчет '!BJ693</f>
        <v>1612.9539126666666</v>
      </c>
      <c r="F692" s="213">
        <f>'[1]расчет '!BK693</f>
        <v>1704.7480377777779</v>
      </c>
      <c r="G692" s="214">
        <f>'[1]расчет '!BL693</f>
        <v>1914.5631808888888</v>
      </c>
      <c r="H692" s="205">
        <f>'[1]расчет '!BM693</f>
        <v>2229.2858955555553</v>
      </c>
      <c r="I692" s="215">
        <f>'[1]расчет '!CO693</f>
        <v>2622.6892888888888</v>
      </c>
      <c r="J692" s="216"/>
      <c r="K692" s="217"/>
      <c r="L692" s="221" t="e">
        <f>'[1]расчет '!CR693</f>
        <v>#REF!</v>
      </c>
      <c r="M692" s="181" t="e">
        <f>'[1]расчет '!CS693</f>
        <v>#REF!</v>
      </c>
    </row>
    <row r="693" spans="1:29" s="219" customFormat="1" ht="13.5" thickBot="1">
      <c r="A693" s="174">
        <f>'[1]зона-МСК'!A694</f>
        <v>20000120838</v>
      </c>
      <c r="B693" s="174" t="str">
        <f>'[1]зона-МСК'!B694</f>
        <v>Урна металлическая ЖЕМЧУЖИНА 16л (красный)</v>
      </c>
      <c r="C693" s="200">
        <f>'[1]расчет '!BG694</f>
        <v>1525.378722222222</v>
      </c>
      <c r="D693" s="201">
        <f>'[1]расчет '!BH694</f>
        <v>1525.3787222222222</v>
      </c>
      <c r="E693" s="201">
        <f>'[1]расчет '!BJ694</f>
        <v>1612.9539126666666</v>
      </c>
      <c r="F693" s="213">
        <f>'[1]расчет '!BK694</f>
        <v>1704.7480377777779</v>
      </c>
      <c r="G693" s="214">
        <f>'[1]расчет '!BL694</f>
        <v>1914.5631808888888</v>
      </c>
      <c r="H693" s="205">
        <f>'[1]расчет '!BM694</f>
        <v>2229.2858955555553</v>
      </c>
      <c r="I693" s="215">
        <f>'[1]расчет '!CO694</f>
        <v>2622.6892888888888</v>
      </c>
      <c r="J693" s="216"/>
      <c r="K693" s="217"/>
      <c r="L693" s="221" t="e">
        <f>'[1]расчет '!CR694</f>
        <v>#REF!</v>
      </c>
      <c r="M693" s="181" t="e">
        <f>'[1]расчет '!CS694</f>
        <v>#REF!</v>
      </c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</row>
    <row r="694" spans="1:29" s="219" customFormat="1" ht="13.5" thickBot="1">
      <c r="A694" s="174">
        <f>'[1]зона-МСК'!A695</f>
        <v>20000120838</v>
      </c>
      <c r="B694" s="174" t="str">
        <f>'[1]зона-МСК'!B695</f>
        <v>Урна металлическая ЖЕМЧУЖИНА 16л (серый шагрень)</v>
      </c>
      <c r="C694" s="200">
        <f>'[1]расчет '!BG695</f>
        <v>1525.378722222222</v>
      </c>
      <c r="D694" s="201">
        <f>'[1]расчет '!BH695</f>
        <v>1525.3787222222222</v>
      </c>
      <c r="E694" s="201">
        <f>'[1]расчет '!BJ695</f>
        <v>1612.9539126666666</v>
      </c>
      <c r="F694" s="213">
        <f>'[1]расчет '!BK695</f>
        <v>1704.7480377777779</v>
      </c>
      <c r="G694" s="214">
        <f>'[1]расчет '!BL695</f>
        <v>1914.5631808888888</v>
      </c>
      <c r="H694" s="205">
        <f>'[1]расчет '!BM695</f>
        <v>2229.2858955555553</v>
      </c>
      <c r="I694" s="215">
        <f>'[1]расчет '!CO695</f>
        <v>2622.6892888888888</v>
      </c>
      <c r="J694" s="216"/>
      <c r="K694" s="217"/>
      <c r="L694" s="221" t="e">
        <f>'[1]расчет '!CR695</f>
        <v>#REF!</v>
      </c>
      <c r="M694" s="181" t="e">
        <f>'[1]расчет '!CS695</f>
        <v>#REF!</v>
      </c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</row>
    <row r="695" spans="1:13" ht="13.5" thickBot="1">
      <c r="A695" s="174">
        <f>'[1]зона-МСК'!A696</f>
        <v>20000120838</v>
      </c>
      <c r="B695" s="174" t="str">
        <f>'[1]зона-МСК'!B696</f>
        <v>Урна металлическая ЖЕМЧУЖИНА 16л (синий)</v>
      </c>
      <c r="C695" s="200">
        <f>'[1]расчет '!BG696</f>
        <v>1525.378722222222</v>
      </c>
      <c r="D695" s="201">
        <f>'[1]расчет '!BH696</f>
        <v>1525.3787222222222</v>
      </c>
      <c r="E695" s="201">
        <f>'[1]расчет '!BJ696</f>
        <v>1612.9539126666666</v>
      </c>
      <c r="F695" s="213">
        <f>'[1]расчет '!BK696</f>
        <v>1704.7480377777779</v>
      </c>
      <c r="G695" s="214">
        <f>'[1]расчет '!BL696</f>
        <v>1914.5631808888888</v>
      </c>
      <c r="H695" s="205">
        <f>'[1]расчет '!BM696</f>
        <v>2229.2858955555553</v>
      </c>
      <c r="I695" s="215">
        <f>'[1]расчет '!CO696</f>
        <v>2622.6892888888888</v>
      </c>
      <c r="J695" s="216"/>
      <c r="K695" s="217"/>
      <c r="L695" s="221" t="e">
        <f>'[1]расчет '!CR696</f>
        <v>#REF!</v>
      </c>
      <c r="M695" s="181" t="e">
        <f>'[1]расчет '!CS696</f>
        <v>#REF!</v>
      </c>
    </row>
    <row r="696" spans="1:13" ht="13.5" thickBot="1">
      <c r="A696" s="174">
        <f>'[1]зона-МСК'!A697</f>
        <v>20000119330</v>
      </c>
      <c r="B696" s="174" t="str">
        <f>'[1]зона-МСК'!B697</f>
        <v>Урна металлическая ЖЕМЧУЖИНА 24л (антик бронза)</v>
      </c>
      <c r="C696" s="200">
        <f>'[1]расчет '!BG697</f>
        <v>1965.4256666666665</v>
      </c>
      <c r="D696" s="201">
        <f>'[1]расчет '!BH697</f>
        <v>1965.4256666666665</v>
      </c>
      <c r="E696" s="201">
        <f>'[1]расчет '!BJ697</f>
        <v>2068.356356</v>
      </c>
      <c r="F696" s="213">
        <f>'[1]расчет '!BK697</f>
        <v>2186.0676933333334</v>
      </c>
      <c r="G696" s="214">
        <f>'[1]расчет '!BL697</f>
        <v>2455.1221786666665</v>
      </c>
      <c r="H696" s="205">
        <f>'[1]расчет '!BM697</f>
        <v>2858.7039066666666</v>
      </c>
      <c r="I696" s="215">
        <f>'[1]расчет '!CO697</f>
        <v>3363.1810666666665</v>
      </c>
      <c r="J696" s="216"/>
      <c r="K696" s="217"/>
      <c r="L696" s="221" t="e">
        <f>'[1]расчет '!CR697</f>
        <v>#REF!</v>
      </c>
      <c r="M696" s="181" t="e">
        <f>'[1]расчет '!CS697</f>
        <v>#REF!</v>
      </c>
    </row>
    <row r="697" spans="1:13" ht="13.5" thickBot="1">
      <c r="A697" s="174">
        <f>'[1]зона-МСК'!A698</f>
        <v>20000119330</v>
      </c>
      <c r="B697" s="174" t="str">
        <f>'[1]зона-МСК'!B698</f>
        <v>Урна металлическая ЖЕМЧУЖИНА 24л (антик серебро)</v>
      </c>
      <c r="C697" s="200">
        <f>'[1]расчет '!BG698</f>
        <v>1965.4256666666665</v>
      </c>
      <c r="D697" s="201">
        <f>'[1]расчет '!BH698</f>
        <v>1965.4256666666665</v>
      </c>
      <c r="E697" s="201">
        <f>'[1]расчет '!BJ698</f>
        <v>2068.356356</v>
      </c>
      <c r="F697" s="213">
        <f>'[1]расчет '!BK698</f>
        <v>2186.0676933333334</v>
      </c>
      <c r="G697" s="214">
        <f>'[1]расчет '!BL698</f>
        <v>2455.1221786666665</v>
      </c>
      <c r="H697" s="205">
        <f>'[1]расчет '!BM698</f>
        <v>2858.7039066666666</v>
      </c>
      <c r="I697" s="215">
        <f>'[1]расчет '!CO698</f>
        <v>3363.1810666666665</v>
      </c>
      <c r="J697" s="216"/>
      <c r="K697" s="217"/>
      <c r="L697" s="221" t="e">
        <f>'[1]расчет '!CR698</f>
        <v>#REF!</v>
      </c>
      <c r="M697" s="181" t="e">
        <f>'[1]расчет '!CS698</f>
        <v>#REF!</v>
      </c>
    </row>
    <row r="698" spans="1:13" ht="13.5" thickBot="1">
      <c r="A698" s="174">
        <f>'[1]зона-МСК'!A699</f>
        <v>20000119330</v>
      </c>
      <c r="B698" s="174" t="str">
        <f>'[1]зона-МСК'!B699</f>
        <v>Урна металлическая ЖЕМЧУЖИНА 24л (зеленый)</v>
      </c>
      <c r="C698" s="200">
        <f>'[1]расчет '!BG699</f>
        <v>1965.4256666666665</v>
      </c>
      <c r="D698" s="201">
        <f>'[1]расчет '!BH699</f>
        <v>1965.4256666666665</v>
      </c>
      <c r="E698" s="201">
        <f>'[1]расчет '!BJ699</f>
        <v>2068.356356</v>
      </c>
      <c r="F698" s="213">
        <f>'[1]расчет '!BK699</f>
        <v>2186.0676933333334</v>
      </c>
      <c r="G698" s="214">
        <f>'[1]расчет '!BL699</f>
        <v>2455.1221786666665</v>
      </c>
      <c r="H698" s="205">
        <f>'[1]расчет '!BM699</f>
        <v>2858.7039066666666</v>
      </c>
      <c r="I698" s="215">
        <f>'[1]расчет '!CO699</f>
        <v>3363.1810666666665</v>
      </c>
      <c r="J698" s="216"/>
      <c r="K698" s="217"/>
      <c r="L698" s="221" t="e">
        <f>'[1]расчет '!CR699</f>
        <v>#REF!</v>
      </c>
      <c r="M698" s="181" t="e">
        <f>'[1]расчет '!CS699</f>
        <v>#REF!</v>
      </c>
    </row>
    <row r="699" spans="1:13" ht="13.5" thickBot="1">
      <c r="A699" s="174">
        <f>'[1]зона-МСК'!A700</f>
        <v>20000119330</v>
      </c>
      <c r="B699" s="174" t="str">
        <f>'[1]зона-МСК'!B700</f>
        <v>Урна металлическая ЖЕМЧУЖИНА 24л (красный)</v>
      </c>
      <c r="C699" s="200">
        <f>'[1]расчет '!BG700</f>
        <v>1965.4256666666665</v>
      </c>
      <c r="D699" s="201">
        <f>'[1]расчет '!BH700</f>
        <v>1965.4256666666665</v>
      </c>
      <c r="E699" s="201">
        <f>'[1]расчет '!BJ700</f>
        <v>2068.356356</v>
      </c>
      <c r="F699" s="213">
        <f>'[1]расчет '!BK700</f>
        <v>2186.0676933333334</v>
      </c>
      <c r="G699" s="214">
        <f>'[1]расчет '!BL700</f>
        <v>2455.1221786666665</v>
      </c>
      <c r="H699" s="205">
        <f>'[1]расчет '!BM700</f>
        <v>2858.7039066666666</v>
      </c>
      <c r="I699" s="215">
        <f>'[1]расчет '!CO700</f>
        <v>3363.1810666666665</v>
      </c>
      <c r="J699" s="216"/>
      <c r="K699" s="217"/>
      <c r="L699" s="221" t="e">
        <f>'[1]расчет '!CR700</f>
        <v>#REF!</v>
      </c>
      <c r="M699" s="181" t="e">
        <f>'[1]расчет '!CS700</f>
        <v>#REF!</v>
      </c>
    </row>
    <row r="700" spans="1:13" ht="13.5" thickBot="1">
      <c r="A700" s="174">
        <f>'[1]зона-МСК'!A701</f>
        <v>20000119330</v>
      </c>
      <c r="B700" s="174" t="str">
        <f>'[1]зона-МСК'!B701</f>
        <v>Урна металлическая ЖЕМЧУЖИНА 24л (синий)</v>
      </c>
      <c r="C700" s="200">
        <f>'[1]расчет '!BG701</f>
        <v>1965.4256666666665</v>
      </c>
      <c r="D700" s="201">
        <f>'[1]расчет '!BH701</f>
        <v>1965.4256666666665</v>
      </c>
      <c r="E700" s="201">
        <f>'[1]расчет '!BJ701</f>
        <v>2068.356356</v>
      </c>
      <c r="F700" s="213">
        <f>'[1]расчет '!BK701</f>
        <v>2186.0676933333334</v>
      </c>
      <c r="G700" s="214">
        <f>'[1]расчет '!BL701</f>
        <v>2455.1221786666665</v>
      </c>
      <c r="H700" s="205">
        <f>'[1]расчет '!BM701</f>
        <v>2858.7039066666666</v>
      </c>
      <c r="I700" s="215">
        <f>'[1]расчет '!CO701</f>
        <v>3363.1810666666665</v>
      </c>
      <c r="J700" s="216"/>
      <c r="K700" s="217"/>
      <c r="L700" s="221" t="e">
        <f>'[1]расчет '!CR701</f>
        <v>#REF!</v>
      </c>
      <c r="M700" s="181" t="e">
        <f>'[1]расчет '!CS701</f>
        <v>#REF!</v>
      </c>
    </row>
    <row r="701" spans="1:13" ht="13.5" thickBot="1">
      <c r="A701" s="174">
        <f>'[1]зона-МСК'!A702</f>
        <v>20000121981</v>
      </c>
      <c r="B701" s="174" t="str">
        <f>'[1]зона-МСК'!B702</f>
        <v>Урна металлическая ЖЕМЧУЖИНА 38л (антик бронза)</v>
      </c>
      <c r="C701" s="200">
        <f>'[1]расчет '!BG702</f>
        <v>2306.0715555555553</v>
      </c>
      <c r="D701" s="201">
        <f>'[1]расчет '!BH702</f>
        <v>2306.0715555555553</v>
      </c>
      <c r="E701" s="201">
        <f>'[1]расчет '!BJ702</f>
        <v>2448.3444106666666</v>
      </c>
      <c r="F701" s="213">
        <f>'[1]расчет '!BK702</f>
        <v>2587.6810844444444</v>
      </c>
      <c r="G701" s="214">
        <f>'[1]расчет '!BL702</f>
        <v>2906.1649102222223</v>
      </c>
      <c r="H701" s="205">
        <f>'[1]расчет '!BM702</f>
        <v>3383.890648888889</v>
      </c>
      <c r="I701" s="215">
        <f>'[1]расчет '!CO702</f>
        <v>3981.0478222222223</v>
      </c>
      <c r="J701" s="216"/>
      <c r="K701" s="217"/>
      <c r="L701" s="221" t="e">
        <f>'[1]расчет '!CR702</f>
        <v>#REF!</v>
      </c>
      <c r="M701" s="181" t="e">
        <f>'[1]расчет '!CS702</f>
        <v>#REF!</v>
      </c>
    </row>
    <row r="702" spans="1:13" ht="13.5" thickBot="1">
      <c r="A702" s="174">
        <f>'[1]зона-МСК'!A703</f>
        <v>20000121981</v>
      </c>
      <c r="B702" s="174" t="str">
        <f>'[1]зона-МСК'!B703</f>
        <v>Урна металлическая ЖЕМЧУЖИНА 38л (антик серебро)</v>
      </c>
      <c r="C702" s="200">
        <f>'[1]расчет '!BG703</f>
        <v>2306.0715555555553</v>
      </c>
      <c r="D702" s="201">
        <f>'[1]расчет '!BH703</f>
        <v>2306.0715555555553</v>
      </c>
      <c r="E702" s="201">
        <f>'[1]расчет '!BJ703</f>
        <v>2448.3444106666666</v>
      </c>
      <c r="F702" s="213">
        <f>'[1]расчет '!BK703</f>
        <v>2587.6810844444444</v>
      </c>
      <c r="G702" s="214">
        <f>'[1]расчет '!BL703</f>
        <v>2906.1649102222223</v>
      </c>
      <c r="H702" s="205">
        <f>'[1]расчет '!BM703</f>
        <v>3383.890648888889</v>
      </c>
      <c r="I702" s="215">
        <f>'[1]расчет '!CO703</f>
        <v>3981.0478222222223</v>
      </c>
      <c r="J702" s="216"/>
      <c r="K702" s="217"/>
      <c r="L702" s="221" t="e">
        <f>'[1]расчет '!CR703</f>
        <v>#REF!</v>
      </c>
      <c r="M702" s="181" t="e">
        <f>'[1]расчет '!CS703</f>
        <v>#REF!</v>
      </c>
    </row>
    <row r="703" spans="1:13" ht="13.5" thickBot="1">
      <c r="A703" s="174">
        <f>'[1]зона-МСК'!A704</f>
        <v>20000121981</v>
      </c>
      <c r="B703" s="174" t="str">
        <f>'[1]зона-МСК'!B704</f>
        <v>Урна металлическая ЖЕМЧУЖИНА 38л (зеленый)</v>
      </c>
      <c r="C703" s="200">
        <f>'[1]расчет '!BG704</f>
        <v>2306.0715555555553</v>
      </c>
      <c r="D703" s="201">
        <f>'[1]расчет '!BH704</f>
        <v>2306.0715555555553</v>
      </c>
      <c r="E703" s="201">
        <f>'[1]расчет '!BJ704</f>
        <v>2448.3444106666666</v>
      </c>
      <c r="F703" s="213">
        <f>'[1]расчет '!BK704</f>
        <v>2587.6810844444444</v>
      </c>
      <c r="G703" s="214">
        <f>'[1]расчет '!BL704</f>
        <v>2906.1649102222223</v>
      </c>
      <c r="H703" s="205">
        <f>'[1]расчет '!BM704</f>
        <v>3383.890648888889</v>
      </c>
      <c r="I703" s="215">
        <f>'[1]расчет '!CO704</f>
        <v>3981.0478222222223</v>
      </c>
      <c r="J703" s="216"/>
      <c r="K703" s="217"/>
      <c r="L703" s="221" t="e">
        <f>'[1]расчет '!CR704</f>
        <v>#REF!</v>
      </c>
      <c r="M703" s="181" t="e">
        <f>'[1]расчет '!CS704</f>
        <v>#REF!</v>
      </c>
    </row>
    <row r="704" spans="1:13" ht="13.5" thickBot="1">
      <c r="A704" s="174">
        <f>'[1]зона-МСК'!A705</f>
        <v>20000121981</v>
      </c>
      <c r="B704" s="174" t="str">
        <f>'[1]зона-МСК'!B705</f>
        <v>Урна металлическая ЖЕМЧУЖИНА 38л (красный)</v>
      </c>
      <c r="C704" s="200">
        <f>'[1]расчет '!BG705</f>
        <v>2306.0715555555553</v>
      </c>
      <c r="D704" s="201">
        <f>'[1]расчет '!BH705</f>
        <v>2306.0715555555553</v>
      </c>
      <c r="E704" s="201">
        <f>'[1]расчет '!BJ705</f>
        <v>2448.3444106666666</v>
      </c>
      <c r="F704" s="213">
        <f>'[1]расчет '!BK705</f>
        <v>2587.6810844444444</v>
      </c>
      <c r="G704" s="214">
        <f>'[1]расчет '!BL705</f>
        <v>2906.1649102222223</v>
      </c>
      <c r="H704" s="205">
        <f>'[1]расчет '!BM705</f>
        <v>3383.890648888889</v>
      </c>
      <c r="I704" s="215">
        <f>'[1]расчет '!CO705</f>
        <v>3981.0478222222223</v>
      </c>
      <c r="J704" s="216"/>
      <c r="K704" s="217"/>
      <c r="L704" s="221" t="e">
        <f>'[1]расчет '!CR705</f>
        <v>#REF!</v>
      </c>
      <c r="M704" s="181" t="e">
        <f>'[1]расчет '!CS705</f>
        <v>#REF!</v>
      </c>
    </row>
    <row r="705" spans="1:13" ht="13.5" thickBot="1">
      <c r="A705" s="174">
        <f>'[1]зона-МСК'!A706</f>
        <v>20000121981</v>
      </c>
      <c r="B705" s="174" t="str">
        <f>'[1]зона-МСК'!B706</f>
        <v>Урна металлическая ЖЕМЧУЖИНА 38л (синий)</v>
      </c>
      <c r="C705" s="200">
        <f>'[1]расчет '!BG706</f>
        <v>2306.0715555555553</v>
      </c>
      <c r="D705" s="201">
        <f>'[1]расчет '!BH706</f>
        <v>2306.0715555555553</v>
      </c>
      <c r="E705" s="201">
        <f>'[1]расчет '!BJ706</f>
        <v>2448.3444106666666</v>
      </c>
      <c r="F705" s="213">
        <f>'[1]расчет '!BK706</f>
        <v>2587.6810844444444</v>
      </c>
      <c r="G705" s="214">
        <f>'[1]расчет '!BL706</f>
        <v>2906.1649102222223</v>
      </c>
      <c r="H705" s="205">
        <f>'[1]расчет '!BM706</f>
        <v>3383.890648888889</v>
      </c>
      <c r="I705" s="215">
        <f>'[1]расчет '!CO706</f>
        <v>3981.0478222222223</v>
      </c>
      <c r="J705" s="216"/>
      <c r="K705" s="217"/>
      <c r="L705" s="221" t="e">
        <f>'[1]расчет '!CR706</f>
        <v>#REF!</v>
      </c>
      <c r="M705" s="181" t="e">
        <f>'[1]расчет '!CS706</f>
        <v>#REF!</v>
      </c>
    </row>
    <row r="706" spans="1:13" ht="13.5" thickBot="1">
      <c r="A706" s="174">
        <f>'[1]зона-МСК'!A707</f>
        <v>20000118271</v>
      </c>
      <c r="B706" s="174" t="str">
        <f>'[1]зона-МСК'!B707</f>
        <v>Урна УНИВЕРСАЛ (антик бронза)</v>
      </c>
      <c r="C706" s="200">
        <f>'[1]расчет '!BG707</f>
        <v>2693.5281666666665</v>
      </c>
      <c r="D706" s="201">
        <f>'[1]расчет '!BH707</f>
        <v>2693.5281666666665</v>
      </c>
      <c r="E706" s="201">
        <f>'[1]расчет '!BJ707</f>
        <v>2986.3754660000004</v>
      </c>
      <c r="F706" s="213">
        <f>'[1]расчет '!BK707</f>
        <v>3156.3317933333337</v>
      </c>
      <c r="G706" s="214">
        <f>'[1]расчет '!BL707</f>
        <v>3544.803398666667</v>
      </c>
      <c r="H706" s="205">
        <f>'[1]расчет '!BM707</f>
        <v>4127.510806666667</v>
      </c>
      <c r="I706" s="215">
        <f>'[1]расчет '!CO707</f>
        <v>4855.895066666667</v>
      </c>
      <c r="J706" s="216"/>
      <c r="K706" s="217"/>
      <c r="L706" s="221" t="e">
        <f>'[1]расчет '!CR707</f>
        <v>#REF!</v>
      </c>
      <c r="M706" s="181" t="e">
        <f>'[1]расчет '!CS707</f>
        <v>#REF!</v>
      </c>
    </row>
    <row r="707" spans="1:13" ht="13.5" thickBot="1">
      <c r="A707" s="174">
        <f>'[1]зона-МСК'!A708</f>
        <v>20000118271</v>
      </c>
      <c r="B707" s="174" t="str">
        <f>'[1]зона-МСК'!B708</f>
        <v>Урна УНИВЕРСАЛ (антик серебро)</v>
      </c>
      <c r="C707" s="200">
        <f>'[1]расчет '!BG708</f>
        <v>2693.5281666666665</v>
      </c>
      <c r="D707" s="201">
        <f>'[1]расчет '!BH708</f>
        <v>2693.5281666666665</v>
      </c>
      <c r="E707" s="201">
        <f>'[1]расчет '!BJ708</f>
        <v>2986.3754660000004</v>
      </c>
      <c r="F707" s="213">
        <f>'[1]расчет '!BK708</f>
        <v>3156.3317933333337</v>
      </c>
      <c r="G707" s="214">
        <f>'[1]расчет '!BL708</f>
        <v>3544.803398666667</v>
      </c>
      <c r="H707" s="205">
        <f>'[1]расчет '!BM708</f>
        <v>4127.510806666667</v>
      </c>
      <c r="I707" s="215">
        <f>'[1]расчет '!CO708</f>
        <v>4855.895066666667</v>
      </c>
      <c r="J707" s="216"/>
      <c r="K707" s="217"/>
      <c r="L707" s="221" t="e">
        <f>'[1]расчет '!CR708</f>
        <v>#REF!</v>
      </c>
      <c r="M707" s="181" t="e">
        <f>'[1]расчет '!CS708</f>
        <v>#REF!</v>
      </c>
    </row>
    <row r="708" spans="1:13" ht="13.5" thickBot="1">
      <c r="A708" s="174">
        <f>'[1]зона-МСК'!A709</f>
        <v>20000117695</v>
      </c>
      <c r="B708" s="174" t="str">
        <f>'[1]зона-МСК'!B709</f>
        <v>Урна УРАЛОЧКА 16л (антик серебро)</v>
      </c>
      <c r="C708" s="200">
        <f>'[1]расчет '!BG709</f>
        <v>1083.167148148148</v>
      </c>
      <c r="D708" s="201">
        <f>'[1]расчет '!BH709</f>
        <v>1083.167148148148</v>
      </c>
      <c r="E708" s="201">
        <f>'[1]расчет '!BJ709</f>
        <v>1140.4906404444446</v>
      </c>
      <c r="F708" s="213">
        <f>'[1]расчет '!BK709</f>
        <v>1205.396611851852</v>
      </c>
      <c r="G708" s="214">
        <f>'[1]расчет '!BL709</f>
        <v>1353.7531179259258</v>
      </c>
      <c r="H708" s="205">
        <f>'[1]расчет '!BM709</f>
        <v>1576.287877037037</v>
      </c>
      <c r="I708" s="215">
        <f>'[1]расчет '!CO709</f>
        <v>1854.456325925926</v>
      </c>
      <c r="J708" s="216"/>
      <c r="K708" s="217"/>
      <c r="L708" s="221" t="e">
        <f>'[1]расчет '!CR709</f>
        <v>#REF!</v>
      </c>
      <c r="M708" s="181" t="e">
        <f>'[1]расчет '!CS709</f>
        <v>#REF!</v>
      </c>
    </row>
    <row r="709" spans="1:13" ht="13.5" thickBot="1">
      <c r="A709" s="174">
        <f>'[1]зона-МСК'!A710</f>
        <v>20000117695</v>
      </c>
      <c r="B709" s="174" t="str">
        <f>'[1]зона-МСК'!B710</f>
        <v>Урна УРАЛОЧКА 16л (синий)</v>
      </c>
      <c r="C709" s="200">
        <f>'[1]расчет '!BG710</f>
        <v>1083.167148148148</v>
      </c>
      <c r="D709" s="201">
        <f>'[1]расчет '!BH710</f>
        <v>1083.167148148148</v>
      </c>
      <c r="E709" s="201">
        <f>'[1]расчет '!BJ710</f>
        <v>1140.4906404444446</v>
      </c>
      <c r="F709" s="213">
        <f>'[1]расчет '!BK710</f>
        <v>1205.396611851852</v>
      </c>
      <c r="G709" s="214">
        <f>'[1]расчет '!BL710</f>
        <v>1353.7531179259258</v>
      </c>
      <c r="H709" s="205">
        <f>'[1]расчет '!BM710</f>
        <v>1576.287877037037</v>
      </c>
      <c r="I709" s="215">
        <f>'[1]расчет '!CO710</f>
        <v>1854.456325925926</v>
      </c>
      <c r="J709" s="216"/>
      <c r="K709" s="217"/>
      <c r="L709" s="221" t="e">
        <f>'[1]расчет '!CR710</f>
        <v>#REF!</v>
      </c>
      <c r="M709" s="181" t="e">
        <f>'[1]расчет '!CS710</f>
        <v>#REF!</v>
      </c>
    </row>
    <row r="710" spans="1:13" ht="13.5" thickBot="1">
      <c r="A710" s="174">
        <f>'[1]зона-МСК'!A711</f>
        <v>20000120516</v>
      </c>
      <c r="B710" s="174" t="str">
        <f>'[1]зона-МСК'!B711</f>
        <v>Урна УРАЛОЧКА 24л (антик бронза)</v>
      </c>
      <c r="C710" s="200">
        <f>'[1]расчет '!BG711</f>
        <v>1424.8662962962962</v>
      </c>
      <c r="D710" s="201">
        <f>'[1]расчет '!BH711</f>
        <v>1424.8662962962962</v>
      </c>
      <c r="E710" s="201">
        <f>'[1]расчет '!BJ711</f>
        <v>1551.3767688888888</v>
      </c>
      <c r="F710" s="213">
        <f>'[1]расчет '!BK711</f>
        <v>1639.6665037037037</v>
      </c>
      <c r="G710" s="214">
        <f>'[1]расчет '!BL711</f>
        <v>1841.4716118518518</v>
      </c>
      <c r="H710" s="205">
        <f>'[1]расчет '!BM711</f>
        <v>2144.179274074074</v>
      </c>
      <c r="I710" s="215">
        <f>'[1]расчет '!CO711</f>
        <v>2522.5638518518517</v>
      </c>
      <c r="J710" s="216"/>
      <c r="K710" s="217"/>
      <c r="L710" s="221" t="e">
        <f>'[1]расчет '!CR711</f>
        <v>#REF!</v>
      </c>
      <c r="M710" s="181" t="e">
        <f>'[1]расчет '!CS711</f>
        <v>#REF!</v>
      </c>
    </row>
    <row r="711" spans="1:13" ht="13.5" thickBot="1">
      <c r="A711" s="174">
        <f>'[1]зона-МСК'!A712</f>
        <v>20000120516</v>
      </c>
      <c r="B711" s="174" t="str">
        <f>'[1]зона-МСК'!B712</f>
        <v>Урна УРАЛОЧКА 24л (антик серебро)</v>
      </c>
      <c r="C711" s="200">
        <f>'[1]расчет '!BG712</f>
        <v>1424.8662962962962</v>
      </c>
      <c r="D711" s="201">
        <f>'[1]расчет '!BH712</f>
        <v>1424.8662962962962</v>
      </c>
      <c r="E711" s="201">
        <f>'[1]расчет '!BJ712</f>
        <v>1551.3767688888888</v>
      </c>
      <c r="F711" s="213">
        <f>'[1]расчет '!BK712</f>
        <v>1639.6665037037037</v>
      </c>
      <c r="G711" s="214">
        <f>'[1]расчет '!BL712</f>
        <v>1841.4716118518518</v>
      </c>
      <c r="H711" s="205">
        <f>'[1]расчет '!BM712</f>
        <v>2144.179274074074</v>
      </c>
      <c r="I711" s="215">
        <f>'[1]расчет '!CO712</f>
        <v>2522.5638518518517</v>
      </c>
      <c r="J711" s="216"/>
      <c r="K711" s="217"/>
      <c r="L711" s="221" t="e">
        <f>'[1]расчет '!CR712</f>
        <v>#REF!</v>
      </c>
      <c r="M711" s="181" t="e">
        <f>'[1]расчет '!CS712</f>
        <v>#REF!</v>
      </c>
    </row>
    <row r="712" spans="1:13" ht="13.5" thickBot="1">
      <c r="A712" s="174">
        <f>'[1]зона-МСК'!A713</f>
        <v>20000120516</v>
      </c>
      <c r="B712" s="174" t="str">
        <f>'[1]зона-МСК'!B713</f>
        <v>Урна УРАЛОЧКА 24л (зеленый)</v>
      </c>
      <c r="C712" s="200">
        <f>'[1]расчет '!BG713</f>
        <v>1424.8662962962962</v>
      </c>
      <c r="D712" s="201">
        <f>'[1]расчет '!BH713</f>
        <v>1424.8662962962962</v>
      </c>
      <c r="E712" s="201">
        <f>'[1]расчет '!BJ713</f>
        <v>1551.3767688888888</v>
      </c>
      <c r="F712" s="213">
        <f>'[1]расчет '!BK713</f>
        <v>1639.6665037037037</v>
      </c>
      <c r="G712" s="214">
        <f>'[1]расчет '!BL713</f>
        <v>1841.4716118518518</v>
      </c>
      <c r="H712" s="205">
        <f>'[1]расчет '!BM713</f>
        <v>2144.179274074074</v>
      </c>
      <c r="I712" s="215">
        <f>'[1]расчет '!CO713</f>
        <v>2522.5638518518517</v>
      </c>
      <c r="J712" s="216"/>
      <c r="K712" s="217"/>
      <c r="L712" s="221" t="e">
        <f>'[1]расчет '!CR713</f>
        <v>#REF!</v>
      </c>
      <c r="M712" s="181" t="e">
        <f>'[1]расчет '!CS713</f>
        <v>#REF!</v>
      </c>
    </row>
    <row r="713" spans="1:13" ht="13.5" thickBot="1">
      <c r="A713" s="174">
        <f>'[1]зона-МСК'!A714</f>
        <v>20000120516</v>
      </c>
      <c r="B713" s="174" t="str">
        <f>'[1]зона-МСК'!B714</f>
        <v>Урна УРАЛОЧКА 24л (красный)</v>
      </c>
      <c r="C713" s="200">
        <f>'[1]расчет '!BG714</f>
        <v>1424.8662962962962</v>
      </c>
      <c r="D713" s="201">
        <f>'[1]расчет '!BH714</f>
        <v>1424.8662962962962</v>
      </c>
      <c r="E713" s="201">
        <f>'[1]расчет '!BJ714</f>
        <v>1551.3767688888888</v>
      </c>
      <c r="F713" s="213">
        <f>'[1]расчет '!BK714</f>
        <v>1639.6665037037037</v>
      </c>
      <c r="G713" s="214">
        <f>'[1]расчет '!BL714</f>
        <v>1841.4716118518518</v>
      </c>
      <c r="H713" s="205">
        <f>'[1]расчет '!BM714</f>
        <v>2144.179274074074</v>
      </c>
      <c r="I713" s="215">
        <f>'[1]расчет '!CO714</f>
        <v>2522.5638518518517</v>
      </c>
      <c r="J713" s="216"/>
      <c r="K713" s="217"/>
      <c r="L713" s="221" t="e">
        <f>'[1]расчет '!CR714</f>
        <v>#REF!</v>
      </c>
      <c r="M713" s="181" t="e">
        <f>'[1]расчет '!CS714</f>
        <v>#REF!</v>
      </c>
    </row>
    <row r="714" spans="1:13" ht="13.5" thickBot="1">
      <c r="A714" s="174">
        <f>'[1]зона-МСК'!A715</f>
        <v>20000120516</v>
      </c>
      <c r="B714" s="174" t="str">
        <f>'[1]зона-МСК'!B715</f>
        <v>Урна УРАЛОЧКА 24л (синий)</v>
      </c>
      <c r="C714" s="200">
        <f>'[1]расчет '!BG715</f>
        <v>1424.8662962962962</v>
      </c>
      <c r="D714" s="201">
        <f>'[1]расчет '!BH715</f>
        <v>1424.8662962962962</v>
      </c>
      <c r="E714" s="201">
        <f>'[1]расчет '!BJ715</f>
        <v>1551.3767688888888</v>
      </c>
      <c r="F714" s="213">
        <f>'[1]расчет '!BK715</f>
        <v>1639.6665037037037</v>
      </c>
      <c r="G714" s="214">
        <f>'[1]расчет '!BL715</f>
        <v>1841.4716118518518</v>
      </c>
      <c r="H714" s="205">
        <f>'[1]расчет '!BM715</f>
        <v>2144.179274074074</v>
      </c>
      <c r="I714" s="215">
        <f>'[1]расчет '!CO715</f>
        <v>2522.5638518518517</v>
      </c>
      <c r="J714" s="216"/>
      <c r="K714" s="217"/>
      <c r="L714" s="221" t="e">
        <f>'[1]расчет '!CR715</f>
        <v>#REF!</v>
      </c>
      <c r="M714" s="181" t="e">
        <f>'[1]расчет '!CS715</f>
        <v>#REF!</v>
      </c>
    </row>
    <row r="715" spans="1:13" ht="13.5" thickBot="1">
      <c r="A715" s="174">
        <f>'[1]зона-МСК'!A716</f>
        <v>20000120516</v>
      </c>
      <c r="B715" s="174" t="str">
        <f>'[1]зона-МСК'!B716</f>
        <v>Урна УРАЛОЧКА 24л (черный)</v>
      </c>
      <c r="C715" s="200">
        <f>'[1]расчет '!BG716</f>
        <v>1424.8662962962962</v>
      </c>
      <c r="D715" s="201">
        <f>'[1]расчет '!BH716</f>
        <v>1424.8662962962962</v>
      </c>
      <c r="E715" s="201">
        <f>'[1]расчет '!BJ716</f>
        <v>1551.3767688888888</v>
      </c>
      <c r="F715" s="213">
        <f>'[1]расчет '!BK716</f>
        <v>1639.6665037037037</v>
      </c>
      <c r="G715" s="214">
        <f>'[1]расчет '!BL716</f>
        <v>1841.4716118518518</v>
      </c>
      <c r="H715" s="205">
        <f>'[1]расчет '!BM716</f>
        <v>2144.179274074074</v>
      </c>
      <c r="I715" s="215">
        <f>'[1]расчет '!CO716</f>
        <v>2522.5638518518517</v>
      </c>
      <c r="J715" s="216"/>
      <c r="K715" s="217"/>
      <c r="L715" s="221" t="e">
        <f>'[1]расчет '!CR716</f>
        <v>#REF!</v>
      </c>
      <c r="M715" s="181" t="e">
        <f>'[1]расчет '!CS716</f>
        <v>#REF!</v>
      </c>
    </row>
    <row r="716" spans="1:13" ht="13.5" thickBot="1">
      <c r="A716" s="174">
        <f>'[1]зона-МСК'!A717</f>
        <v>20000119754</v>
      </c>
      <c r="B716" s="174" t="str">
        <f>'[1]зона-МСК'!B717</f>
        <v>Аптечка медицинская </v>
      </c>
      <c r="C716" s="200">
        <f>'[1]расчет '!BG717</f>
        <v>673.5281666666666</v>
      </c>
      <c r="D716" s="201">
        <f>'[1]расчет '!BH717</f>
        <v>673.5281666666666</v>
      </c>
      <c r="E716" s="201">
        <f>'[1]расчет '!BJ717</f>
        <v>676.189466</v>
      </c>
      <c r="F716" s="213">
        <f>'[1]расчет '!BK717</f>
        <v>714.6717933333333</v>
      </c>
      <c r="G716" s="214">
        <f>'[1]расчет '!BL717</f>
        <v>802.6313986666667</v>
      </c>
      <c r="H716" s="205">
        <f>'[1]расчет '!BM717</f>
        <v>934.5708066666666</v>
      </c>
      <c r="I716" s="215">
        <f>'[1]расчет '!CO717</f>
        <v>1099.4950666666666</v>
      </c>
      <c r="J716" s="216"/>
      <c r="K716" s="217"/>
      <c r="L716" s="221" t="e">
        <f>'[1]расчет '!CR717</f>
        <v>#REF!</v>
      </c>
      <c r="M716" s="181" t="e">
        <f>'[1]расчет '!CS717</f>
        <v>#REF!</v>
      </c>
    </row>
    <row r="717" spans="1:29" s="210" customFormat="1" ht="13.5" thickBot="1">
      <c r="A717" s="199" t="str">
        <f>'[1]зона-МСК'!A718</f>
        <v>Матыскин </v>
      </c>
      <c r="B717" s="199"/>
      <c r="C717" s="200" t="e">
        <f>'[1]расчет '!BG718</f>
        <v>#REF!</v>
      </c>
      <c r="D717" s="201" t="e">
        <f>'[1]расчет '!BH718</f>
        <v>#REF!</v>
      </c>
      <c r="E717" s="201">
        <f>'[1]расчет '!BJ718</f>
        <v>0</v>
      </c>
      <c r="F717" s="213">
        <f>'[1]расчет '!BK718</f>
        <v>0</v>
      </c>
      <c r="G717" s="214">
        <f>'[1]расчет '!BL718</f>
        <v>0</v>
      </c>
      <c r="H717" s="205" t="e">
        <f>'[1]расчет '!BM718</f>
        <v>#REF!</v>
      </c>
      <c r="I717" s="215">
        <f>'[1]расчет '!CO718</f>
        <v>0</v>
      </c>
      <c r="J717" s="216"/>
      <c r="K717" s="217"/>
      <c r="L717" s="221" t="e">
        <f>'[1]расчет '!CR718</f>
        <v>#REF!</v>
      </c>
      <c r="M717" s="181" t="e">
        <f>'[1]расчет '!CS718</f>
        <v>#REF!</v>
      </c>
      <c r="N717" s="219"/>
      <c r="O717" s="219"/>
      <c r="P717" s="219"/>
      <c r="Q717" s="219"/>
      <c r="R717" s="219"/>
      <c r="S717" s="21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</row>
    <row r="718" spans="1:29" s="210" customFormat="1" ht="13.5" thickBot="1">
      <c r="A718" s="199" t="str">
        <f>'[1]зона-МСК'!A719</f>
        <v>Оружейные шкафы </v>
      </c>
      <c r="B718" s="199"/>
      <c r="C718" s="200" t="e">
        <f>'[1]расчет '!BG719</f>
        <v>#REF!</v>
      </c>
      <c r="D718" s="201" t="e">
        <f>'[1]расчет '!BH719</f>
        <v>#REF!</v>
      </c>
      <c r="E718" s="201">
        <f>'[1]расчет '!BJ719</f>
        <v>0</v>
      </c>
      <c r="F718" s="213">
        <f>'[1]расчет '!BK719</f>
        <v>0</v>
      </c>
      <c r="G718" s="214">
        <f>'[1]расчет '!BL719</f>
        <v>0</v>
      </c>
      <c r="H718" s="205" t="e">
        <f>'[1]расчет '!BM719</f>
        <v>#REF!</v>
      </c>
      <c r="I718" s="215">
        <f>'[1]расчет '!CO719</f>
        <v>0</v>
      </c>
      <c r="J718" s="216"/>
      <c r="K718" s="217"/>
      <c r="L718" s="221" t="e">
        <f>'[1]расчет '!CR719</f>
        <v>#REF!</v>
      </c>
      <c r="M718" s="181" t="e">
        <f>'[1]расчет '!CS719</f>
        <v>#REF!</v>
      </c>
      <c r="N718" s="219"/>
      <c r="O718" s="219"/>
      <c r="P718" s="219"/>
      <c r="Q718" s="219"/>
      <c r="R718" s="219"/>
      <c r="S718" s="21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</row>
    <row r="719" spans="1:13" ht="13.5" thickBot="1">
      <c r="A719" s="174" t="str">
        <f>'[1]зона-МСК'!A720</f>
        <v>УП-00004755</v>
      </c>
      <c r="B719" s="174" t="str">
        <f>'[1]зона-МСК'!B720</f>
        <v> Шкаф оружейный Д-1</v>
      </c>
      <c r="C719" s="200">
        <f>'[1]расчет '!BG720</f>
        <v>2877.8051666666665</v>
      </c>
      <c r="D719" s="201">
        <f>'[1]расчет '!BH720</f>
        <v>2877.8051666666665</v>
      </c>
      <c r="E719" s="201">
        <f>'[1]расчет '!BJ720</f>
        <v>2971.4227598499997</v>
      </c>
      <c r="F719" s="213">
        <f>'[1]расчет '!BK720</f>
        <v>3140.5281201666667</v>
      </c>
      <c r="G719" s="214">
        <f>'[1]расчет '!BL720</f>
        <v>3527.054658033333</v>
      </c>
      <c r="H719" s="205">
        <f>'[1]расчет '!BM720</f>
        <v>4106.8444648333325</v>
      </c>
      <c r="I719" s="215">
        <f>'[1]расчет '!CO720</f>
        <v>4831.581723333333</v>
      </c>
      <c r="J719" s="216"/>
      <c r="K719" s="217"/>
      <c r="L719" s="221" t="e">
        <f>'[1]расчет '!CR720</f>
        <v>#REF!</v>
      </c>
      <c r="M719" s="181" t="e">
        <f>'[1]расчет '!CS720</f>
        <v>#REF!</v>
      </c>
    </row>
    <row r="720" spans="1:13" ht="13.5" thickBot="1">
      <c r="A720" s="174" t="str">
        <f>'[1]зона-МСК'!A721</f>
        <v>УП-00004756</v>
      </c>
      <c r="B720" s="174" t="str">
        <f>'[1]зона-МСК'!B721</f>
        <v> Шкаф оружейный Д-2</v>
      </c>
      <c r="C720" s="200">
        <f>'[1]расчет '!BG721</f>
        <v>3323.708190476191</v>
      </c>
      <c r="D720" s="201">
        <f>'[1]расчет '!BH721</f>
        <v>3323.708190476191</v>
      </c>
      <c r="E720" s="201">
        <f>'[1]расчет '!BJ721</f>
        <v>3430.998902342857</v>
      </c>
      <c r="F720" s="213">
        <f>'[1]расчет '!BK721</f>
        <v>3626.2590024761903</v>
      </c>
      <c r="G720" s="214">
        <f>'[1]расчет '!BL721</f>
        <v>4072.567802780952</v>
      </c>
      <c r="H720" s="205">
        <f>'[1]расчет '!BM721</f>
        <v>4742.031003238095</v>
      </c>
      <c r="I720" s="215">
        <f>'[1]расчет '!CO721</f>
        <v>5578.860003809524</v>
      </c>
      <c r="J720" s="216"/>
      <c r="K720" s="217"/>
      <c r="L720" s="221" t="e">
        <f>'[1]расчет '!CR721</f>
        <v>#REF!</v>
      </c>
      <c r="M720" s="181" t="e">
        <f>'[1]расчет '!CS721</f>
        <v>#REF!</v>
      </c>
    </row>
    <row r="721" spans="1:13" ht="13.5" thickBot="1">
      <c r="A721" s="174" t="str">
        <f>'[1]зона-МСК'!A722</f>
        <v>УП-00004757</v>
      </c>
      <c r="B721" s="174" t="str">
        <f>'[1]зона-МСК'!B722</f>
        <v> Шкаф оружейный Д-3</v>
      </c>
      <c r="C721" s="200">
        <f>'[1]расчет '!BG722</f>
        <v>2113.758583333333</v>
      </c>
      <c r="D721" s="201">
        <f>'[1]расчет '!BH722</f>
        <v>2113.758583333333</v>
      </c>
      <c r="E721" s="201">
        <f>'[1]расчет '!BJ722</f>
        <v>2179.580721656249</v>
      </c>
      <c r="F721" s="213">
        <f>'[1]расчет '!BK722</f>
        <v>2303.621900937499</v>
      </c>
      <c r="G721" s="214">
        <f>'[1]расчет '!BL722</f>
        <v>2587.144596437499</v>
      </c>
      <c r="H721" s="205">
        <f>'[1]расчет '!BM722</f>
        <v>3012.428639687499</v>
      </c>
      <c r="I721" s="215">
        <f>'[1]расчет '!CO722</f>
        <v>3544.0336937499987</v>
      </c>
      <c r="J721" s="216"/>
      <c r="K721" s="217"/>
      <c r="L721" s="221" t="e">
        <f>'[1]расчет '!CR722</f>
        <v>#REF!</v>
      </c>
      <c r="M721" s="181" t="e">
        <f>'[1]расчет '!CS722</f>
        <v>#REF!</v>
      </c>
    </row>
    <row r="722" spans="1:13" ht="13.5" thickBot="1">
      <c r="A722" s="174" t="str">
        <f>'[1]зона-МСК'!A723</f>
        <v>УП-00004758</v>
      </c>
      <c r="B722" s="174" t="str">
        <f>'[1]зона-МСК'!B723</f>
        <v> Шкаф оружейный Д-4</v>
      </c>
      <c r="C722" s="200">
        <f>'[1]расчет '!BG723</f>
        <v>2462.1065833333337</v>
      </c>
      <c r="D722" s="201">
        <f>'[1]расчет '!BH723</f>
        <v>2462.1065833333337</v>
      </c>
      <c r="E722" s="201">
        <f>'[1]расчет '!BJ723</f>
        <v>2533.06685465625</v>
      </c>
      <c r="F722" s="213">
        <f>'[1]расчет '!BK723</f>
        <v>2677.2251309375006</v>
      </c>
      <c r="G722" s="214">
        <f>'[1]расчет '!BL723</f>
        <v>3006.7297624375005</v>
      </c>
      <c r="H722" s="205">
        <f>'[1]расчет '!BM723</f>
        <v>3500.9867096875</v>
      </c>
      <c r="I722" s="215">
        <f>'[1]расчет '!CO723</f>
        <v>4118.80789375</v>
      </c>
      <c r="J722" s="216"/>
      <c r="K722" s="217"/>
      <c r="L722" s="221" t="e">
        <f>'[1]расчет '!CR723</f>
        <v>#REF!</v>
      </c>
      <c r="M722" s="181" t="e">
        <f>'[1]расчет '!CS723</f>
        <v>#REF!</v>
      </c>
    </row>
    <row r="723" spans="1:13" ht="13.5" thickBot="1">
      <c r="A723" s="174" t="str">
        <f>'[1]зона-МСК'!A724</f>
        <v>УП-00004759</v>
      </c>
      <c r="B723" s="174" t="str">
        <f>'[1]зона-МСК'!B724</f>
        <v> Шкаф оружейный Д-5</v>
      </c>
      <c r="C723" s="200">
        <f>'[1]расчет '!BG724</f>
        <v>3158.816190476191</v>
      </c>
      <c r="D723" s="201">
        <f>'[1]расчет '!BH724</f>
        <v>3158.816190476191</v>
      </c>
      <c r="E723" s="201">
        <f>'[1]расчет '!BJ724</f>
        <v>3264.6888311428575</v>
      </c>
      <c r="F723" s="213">
        <f>'[1]расчет '!BK724</f>
        <v>3450.4841304761912</v>
      </c>
      <c r="G723" s="214">
        <f>'[1]расчет '!BL724</f>
        <v>3875.1591003809526</v>
      </c>
      <c r="H723" s="205">
        <f>'[1]расчет '!BM724</f>
        <v>4512.171555238096</v>
      </c>
      <c r="I723" s="215">
        <f>'[1]расчет '!CO724</f>
        <v>5308.437123809525</v>
      </c>
      <c r="J723" s="216"/>
      <c r="K723" s="217"/>
      <c r="L723" s="221" t="e">
        <f>'[1]расчет '!CR724</f>
        <v>#REF!</v>
      </c>
      <c r="M723" s="181" t="e">
        <f>'[1]расчет '!CS724</f>
        <v>#REF!</v>
      </c>
    </row>
    <row r="724" spans="1:13" ht="13.5" thickBot="1">
      <c r="A724" s="174" t="str">
        <f>'[1]зона-МСК'!A725</f>
        <v>УП-00004760</v>
      </c>
      <c r="B724" s="174" t="str">
        <f>'[1]зона-МСК'!B725</f>
        <v> Шкаф оружейный Д-6</v>
      </c>
      <c r="C724" s="200">
        <f>'[1]расчет '!BG725</f>
        <v>3666.5961904761907</v>
      </c>
      <c r="D724" s="201">
        <f>'[1]расчет '!BH725</f>
        <v>3666.5961904761907</v>
      </c>
      <c r="E724" s="201">
        <f>'[1]расчет '!BJ725</f>
        <v>3776.835739142857</v>
      </c>
      <c r="F724" s="213">
        <f>'[1]расчет '!BK725</f>
        <v>3991.7776104761906</v>
      </c>
      <c r="G724" s="214">
        <f>'[1]расчет '!BL725</f>
        <v>4483.073316380953</v>
      </c>
      <c r="H724" s="205">
        <f>'[1]расчет '!BM725</f>
        <v>5220.016875238095</v>
      </c>
      <c r="I724" s="215">
        <f>'[1]расчет '!CO725</f>
        <v>6141.196323809524</v>
      </c>
      <c r="J724" s="216"/>
      <c r="K724" s="217"/>
      <c r="L724" s="221" t="e">
        <f>'[1]расчет '!CR725</f>
        <v>#REF!</v>
      </c>
      <c r="M724" s="181" t="e">
        <f>'[1]расчет '!CS725</f>
        <v>#REF!</v>
      </c>
    </row>
    <row r="725" spans="1:13" ht="13.5" thickBot="1">
      <c r="A725" s="174" t="str">
        <f>'[1]зона-МСК'!A726</f>
        <v>УП-00004761</v>
      </c>
      <c r="B725" s="174" t="str">
        <f>'[1]зона-МСК'!B726</f>
        <v> Шкаф оружейный Д-7</v>
      </c>
      <c r="C725" s="200">
        <f>'[1]расчет '!BG726</f>
        <v>4018.2201904761905</v>
      </c>
      <c r="D725" s="201">
        <f>'[1]расчет '!BH726</f>
        <v>4018.220190476191</v>
      </c>
      <c r="E725" s="201">
        <f>'[1]расчет '!BJ726</f>
        <v>4131.483705542856</v>
      </c>
      <c r="F725" s="213">
        <f>'[1]расчет '!BK726</f>
        <v>4366.608794476189</v>
      </c>
      <c r="G725" s="214">
        <f>'[1]расчет '!BL726</f>
        <v>4904.037569180951</v>
      </c>
      <c r="H725" s="205">
        <f>'[1]расчет '!BM726</f>
        <v>5710.180731238094</v>
      </c>
      <c r="I725" s="215">
        <f>'[1]расчет '!CO726</f>
        <v>6717.859683809523</v>
      </c>
      <c r="J725" s="216"/>
      <c r="K725" s="217"/>
      <c r="L725" s="221" t="e">
        <f>'[1]расчет '!CR726</f>
        <v>#REF!</v>
      </c>
      <c r="M725" s="181" t="e">
        <f>'[1]расчет '!CS726</f>
        <v>#REF!</v>
      </c>
    </row>
    <row r="726" spans="1:13" ht="13.5" thickBot="1">
      <c r="A726" s="174" t="str">
        <f>'[1]зона-МСК'!A727</f>
        <v>УП-00004762</v>
      </c>
      <c r="B726" s="174" t="str">
        <f>'[1]зона-МСК'!B727</f>
        <v>Шкаф Г-1</v>
      </c>
      <c r="C726" s="200">
        <f>'[1]расчет '!BG727</f>
        <v>3578.869166666667</v>
      </c>
      <c r="D726" s="201">
        <f>'[1]расчет '!BH727</f>
        <v>3578.869166666667</v>
      </c>
      <c r="E726" s="201">
        <f>'[1]расчет '!BJ727</f>
        <v>3678.51591025</v>
      </c>
      <c r="F726" s="213">
        <f>'[1]расчет '!BK727</f>
        <v>3887.862344166667</v>
      </c>
      <c r="G726" s="214">
        <f>'[1]расчет '!BL727</f>
        <v>4366.368478833334</v>
      </c>
      <c r="H726" s="205">
        <f>'[1]расчет '!BM727</f>
        <v>5084.127680833333</v>
      </c>
      <c r="I726" s="215">
        <f>'[1]расчет '!CO727</f>
        <v>5981.326683333334</v>
      </c>
      <c r="J726" s="216"/>
      <c r="K726" s="217"/>
      <c r="L726" s="221" t="e">
        <f>'[1]расчет '!CR727</f>
        <v>#REF!</v>
      </c>
      <c r="M726" s="181" t="e">
        <f>'[1]расчет '!CS727</f>
        <v>#REF!</v>
      </c>
    </row>
    <row r="727" spans="1:13" ht="13.5" thickBot="1">
      <c r="A727" s="174" t="str">
        <f>'[1]зона-МСК'!A728</f>
        <v>УП-00004765</v>
      </c>
      <c r="B727" s="174" t="str">
        <f>'[1]зона-МСК'!B728</f>
        <v>Шкаф пистолетный БП-2</v>
      </c>
      <c r="C727" s="200">
        <f>'[1]расчет '!BG728</f>
        <v>1731.5585833333332</v>
      </c>
      <c r="D727" s="201">
        <f>'[1]расчет '!BH728</f>
        <v>1731.558583333333</v>
      </c>
      <c r="E727" s="201">
        <f>'[1]расчет '!BJ728</f>
        <v>1737.4480209999997</v>
      </c>
      <c r="F727" s="213">
        <f>'[1]расчет '!BK728</f>
        <v>1836.3271766666662</v>
      </c>
      <c r="G727" s="214">
        <f>'[1]расчет '!BL728</f>
        <v>2062.336675333333</v>
      </c>
      <c r="H727" s="205">
        <f>'[1]расчет '!BM728</f>
        <v>2401.350923333333</v>
      </c>
      <c r="I727" s="215">
        <f>'[1]расчет '!CO728</f>
        <v>2825.118733333333</v>
      </c>
      <c r="J727" s="216"/>
      <c r="K727" s="217"/>
      <c r="L727" s="221" t="e">
        <f>'[1]расчет '!CR728</f>
        <v>#REF!</v>
      </c>
      <c r="M727" s="181" t="e">
        <f>'[1]расчет '!CS728</f>
        <v>#REF!</v>
      </c>
    </row>
    <row r="728" spans="1:13" ht="13.5" thickBot="1">
      <c r="A728" s="174" t="str">
        <f>'[1]зона-МСК'!A729</f>
        <v>УП-00004764</v>
      </c>
      <c r="B728" s="174" t="str">
        <f>'[1]зона-МСК'!B729</f>
        <v>Шкаф пистолеьный БП-1</v>
      </c>
      <c r="C728" s="200">
        <f>'[1]расчет '!BG729</f>
        <v>1477.4116666666666</v>
      </c>
      <c r="D728" s="201">
        <f>'[1]расчет '!BH729</f>
        <v>1477.4116666666666</v>
      </c>
      <c r="E728" s="201">
        <f>'[1]расчет '!BJ729</f>
        <v>1480.64858</v>
      </c>
      <c r="F728" s="213">
        <f>'[1]расчет '!BK729</f>
        <v>1564.9131333333335</v>
      </c>
      <c r="G728" s="214">
        <f>'[1]расчет '!BL729</f>
        <v>1757.5178266666667</v>
      </c>
      <c r="H728" s="205">
        <f>'[1]расчет '!BM729</f>
        <v>2046.4248666666667</v>
      </c>
      <c r="I728" s="215">
        <f>'[1]расчет '!CO729</f>
        <v>2407.558666666667</v>
      </c>
      <c r="J728" s="216"/>
      <c r="K728" s="217"/>
      <c r="L728" s="221" t="e">
        <f>'[1]расчет '!CR729</f>
        <v>#REF!</v>
      </c>
      <c r="M728" s="181" t="e">
        <f>'[1]расчет '!CS729</f>
        <v>#REF!</v>
      </c>
    </row>
    <row r="729" spans="1:29" s="210" customFormat="1" ht="13.5" thickBot="1">
      <c r="A729" s="199" t="e">
        <f>'[1]зона-МСК'!A730</f>
        <v>#REF!</v>
      </c>
      <c r="B729" s="199"/>
      <c r="C729" s="200" t="e">
        <f>'[1]расчет '!BG730</f>
        <v>#REF!</v>
      </c>
      <c r="D729" s="201" t="e">
        <f>'[1]расчет '!BH730</f>
        <v>#REF!</v>
      </c>
      <c r="E729" s="201">
        <f>'[1]расчет '!BJ730</f>
        <v>0</v>
      </c>
      <c r="F729" s="213">
        <f>'[1]расчет '!BK730</f>
        <v>0</v>
      </c>
      <c r="G729" s="214">
        <f>'[1]расчет '!BL730</f>
        <v>0</v>
      </c>
      <c r="H729" s="205" t="e">
        <f>'[1]расчет '!BM730</f>
        <v>#REF!</v>
      </c>
      <c r="I729" s="215">
        <f>'[1]расчет '!CO730</f>
        <v>0</v>
      </c>
      <c r="J729" s="216"/>
      <c r="K729" s="217"/>
      <c r="L729" s="221" t="e">
        <f>'[1]расчет '!CR730</f>
        <v>#REF!</v>
      </c>
      <c r="M729" s="181" t="e">
        <f>'[1]расчет '!CS730</f>
        <v>#REF!</v>
      </c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</row>
    <row r="730" spans="1:13" ht="13.5" thickBot="1">
      <c r="A730" s="174" t="e">
        <f>'[1]зона-МСК'!A731</f>
        <v>#REF!</v>
      </c>
      <c r="B730" s="174" t="str">
        <f>'[1]зона-МСК'!B731</f>
        <v>Шкаф для пожарного крана ШПК-Пульс-320Н3К (навесной закрытый красный) правый </v>
      </c>
      <c r="C730" s="200">
        <f>'[1]расчет '!BG731</f>
        <v>2816.7395166666665</v>
      </c>
      <c r="D730" s="201">
        <f>'[1]расчет '!BH731</f>
        <v>2816.7395166666665</v>
      </c>
      <c r="E730" s="201">
        <f>'[1]расчет '!BJ731</f>
        <v>2939.6435593999995</v>
      </c>
      <c r="F730" s="213">
        <f>'[1]расчет '!BK731</f>
        <v>3106.940347333333</v>
      </c>
      <c r="G730" s="214">
        <f>'[1]расчет '!BL731</f>
        <v>3489.3330054666667</v>
      </c>
      <c r="H730" s="205">
        <f>'[1]расчет '!BM731</f>
        <v>4062.9219926666665</v>
      </c>
      <c r="I730" s="215">
        <f>'[1]расчет '!CO731</f>
        <v>4779.908226666666</v>
      </c>
      <c r="J730" s="216"/>
      <c r="K730" s="217"/>
      <c r="L730" s="221" t="e">
        <f>'[1]расчет '!CR731</f>
        <v>#REF!</v>
      </c>
      <c r="M730" s="181" t="e">
        <f>'[1]расчет '!CS731</f>
        <v>#REF!</v>
      </c>
    </row>
    <row r="731" spans="1:13" ht="13.5" thickBot="1">
      <c r="A731" s="174" t="e">
        <f>'[1]зона-МСК'!A732</f>
        <v>#REF!</v>
      </c>
      <c r="B731" s="174" t="str">
        <f>'[1]зона-МСК'!B732</f>
        <v>Шкаф для пожарного крана ШПК-Пульс-320ВЗК (встроенный закрытый красный) правый</v>
      </c>
      <c r="C731" s="200">
        <f>'[1]расчет '!BG732</f>
        <v>3131.5631166666667</v>
      </c>
      <c r="D731" s="201">
        <f>'[1]расчет '!BH732</f>
        <v>3131.5631166666662</v>
      </c>
      <c r="E731" s="201">
        <f>'[1]расчет '!BJ732</f>
        <v>3249.4299817999995</v>
      </c>
      <c r="F731" s="213">
        <f>'[1]расчет '!BK732</f>
        <v>3434.356891333333</v>
      </c>
      <c r="G731" s="214">
        <f>'[1]расчет '!BL732</f>
        <v>3857.046970266666</v>
      </c>
      <c r="H731" s="205">
        <f>'[1]расчет '!BM732</f>
        <v>4491.082088666666</v>
      </c>
      <c r="I731" s="215">
        <f>'[1]расчет '!CO732</f>
        <v>5283.625986666666</v>
      </c>
      <c r="J731" s="216"/>
      <c r="K731" s="217"/>
      <c r="L731" s="221" t="e">
        <f>'[1]расчет '!CR732</f>
        <v>#REF!</v>
      </c>
      <c r="M731" s="181" t="e">
        <f>'[1]расчет '!CS732</f>
        <v>#REF!</v>
      </c>
    </row>
    <row r="732" spans="1:13" ht="13.5" thickBot="1">
      <c r="A732" s="174" t="str">
        <f>'[1]зона-МСК'!A733</f>
        <v>УП-00003642</v>
      </c>
      <c r="B732" s="174" t="str">
        <f>'[1]зона-МСК'!B733</f>
        <v>Шкаф абонентский на 10 ячеек </v>
      </c>
      <c r="C732" s="200">
        <f>'[1]расчет '!BG733</f>
        <v>10412.967777777778</v>
      </c>
      <c r="D732" s="201">
        <f>'[1]расчет '!BH733</f>
        <v>10412.967777777778</v>
      </c>
      <c r="E732" s="201">
        <f>'[1]расчет '!BJ733</f>
        <v>10694.285293333334</v>
      </c>
      <c r="F732" s="213">
        <f>'[1]расчет '!BK733</f>
        <v>11302.90315555556</v>
      </c>
      <c r="G732" s="214">
        <f>'[1]расчет '!BL733</f>
        <v>12694.02969777778</v>
      </c>
      <c r="H732" s="205">
        <f>'[1]расчет '!BM733</f>
        <v>14780.719511111114</v>
      </c>
      <c r="I732" s="215">
        <f>'[1]расчет '!CO733</f>
        <v>17389.08177777778</v>
      </c>
      <c r="J732" s="216"/>
      <c r="K732" s="217"/>
      <c r="L732" s="221" t="e">
        <f>'[1]расчет '!CR733</f>
        <v>#REF!</v>
      </c>
      <c r="M732" s="181" t="e">
        <f>'[1]расчет '!CS733</f>
        <v>#REF!</v>
      </c>
    </row>
    <row r="733" spans="1:13" ht="13.5" thickBot="1">
      <c r="A733" s="174" t="e">
        <f>'[1]зона-МСК'!A734</f>
        <v>#REF!</v>
      </c>
      <c r="B733" s="174" t="str">
        <f>'[1]зона-МСК'!B734</f>
        <v>Шкаф 1-но ств. для грязной одежды</v>
      </c>
      <c r="C733" s="200">
        <f>'[1]расчет '!BG734</f>
        <v>6459.927777777777</v>
      </c>
      <c r="D733" s="201">
        <f>'[1]расчет '!BH734</f>
        <v>6459.927777777778</v>
      </c>
      <c r="E733" s="201">
        <f>'[1]расчет '!BJ734</f>
        <v>6804.493933333332</v>
      </c>
      <c r="F733" s="213">
        <f>'[1]расчет '!BK734</f>
        <v>7191.741555555554</v>
      </c>
      <c r="G733" s="214">
        <f>'[1]расчет '!BL734</f>
        <v>8076.8789777777765</v>
      </c>
      <c r="H733" s="205">
        <f>'[1]расчет '!BM734</f>
        <v>9404.58511111111</v>
      </c>
      <c r="I733" s="215">
        <f>'[1]расчет '!CO734</f>
        <v>11064.217777777776</v>
      </c>
      <c r="J733" s="216"/>
      <c r="K733" s="217"/>
      <c r="L733" s="221" t="e">
        <f>'[1]расчет '!CR734</f>
        <v>#REF!</v>
      </c>
      <c r="M733" s="181" t="e">
        <f>'[1]расчет '!CS734</f>
        <v>#REF!</v>
      </c>
    </row>
    <row r="734" spans="1:13" ht="13.5" thickBot="1">
      <c r="A734" s="174" t="e">
        <f>'[1]зона-МСК'!A735</f>
        <v>#REF!</v>
      </c>
      <c r="B734" s="174" t="str">
        <f>'[1]зона-МСК'!B735</f>
        <v>Шкаф картотечный для библиотечных карточек     (65 ящиков) (ящик ГхШхД- 85х130х400)</v>
      </c>
      <c r="C734" s="200">
        <f>'[1]расчет '!BG735</f>
        <v>70396.74333333335</v>
      </c>
      <c r="D734" s="201">
        <f>'[1]расчет '!BH735</f>
        <v>70396.74333333335</v>
      </c>
      <c r="E734" s="201">
        <f>'[1]расчет '!BJ735</f>
        <v>69324.14644000001</v>
      </c>
      <c r="F734" s="213">
        <f>'[1]расчет '!BK735</f>
        <v>73269.42306666668</v>
      </c>
      <c r="G734" s="214">
        <f>'[1]расчет '!BL735</f>
        <v>82287.19821333335</v>
      </c>
      <c r="H734" s="205">
        <f>'[1]расчет '!BM735</f>
        <v>95813.86093333334</v>
      </c>
      <c r="I734" s="215">
        <f>'[1]расчет '!CO735</f>
        <v>112722.18933333336</v>
      </c>
      <c r="J734" s="216"/>
      <c r="K734" s="217"/>
      <c r="L734" s="221" t="e">
        <f>'[1]расчет '!CR735</f>
        <v>#REF!</v>
      </c>
      <c r="M734" s="181" t="e">
        <f>'[1]расчет '!CS735</f>
        <v>#REF!</v>
      </c>
    </row>
    <row r="735" spans="1:13" ht="13.5" thickBot="1">
      <c r="A735" s="174" t="str">
        <f>'[1]зона-МСК'!A736</f>
        <v>УП-00001416</v>
      </c>
      <c r="B735" s="174" t="str">
        <f>'[1]зона-МСК'!B736</f>
        <v>Скамья для раздевалок CК-1-2000 (сосна)</v>
      </c>
      <c r="C735" s="200">
        <f>'[1]расчет '!BG736</f>
        <v>3925.943939393939</v>
      </c>
      <c r="D735" s="201">
        <f>'[1]расчет '!BH736</f>
        <v>3925.943939393939</v>
      </c>
      <c r="E735" s="201">
        <f>'[1]расчет '!BJ736</f>
        <v>3985.2902000000004</v>
      </c>
      <c r="F735" s="213">
        <f>'[1]расчет '!BK736</f>
        <v>4212.095333333335</v>
      </c>
      <c r="G735" s="214">
        <f>'[1]расчет '!BL736</f>
        <v>4730.507066666667</v>
      </c>
      <c r="H735" s="205">
        <f>'[1]расчет '!BM736</f>
        <v>5508.1246666666675</v>
      </c>
      <c r="I735" s="215">
        <f>'[1]расчет '!CO736</f>
        <v>6480.146666666667</v>
      </c>
      <c r="J735" s="216"/>
      <c r="K735" s="217"/>
      <c r="L735" s="221" t="e">
        <f>'[1]расчет '!CR736</f>
        <v>#REF!</v>
      </c>
      <c r="M735" s="181" t="e">
        <f>'[1]расчет '!CS736</f>
        <v>#REF!</v>
      </c>
    </row>
    <row r="736" spans="1:13" ht="13.5" thickBot="1">
      <c r="A736" s="174" t="str">
        <f>'[1]зона-МСК'!A737</f>
        <v>УП-00001404</v>
      </c>
      <c r="B736" s="174" t="str">
        <f>'[1]зона-МСК'!B737</f>
        <v>Скамья для раздевалок CК-1-1500 (сосна)</v>
      </c>
      <c r="C736" s="200">
        <f>'[1]расчет '!BG737</f>
        <v>3329.4219444444443</v>
      </c>
      <c r="D736" s="201">
        <f>'[1]расчет '!BH737</f>
        <v>3329.4219444444443</v>
      </c>
      <c r="E736" s="201">
        <f>'[1]расчет '!BJ737</f>
        <v>3388.1324433333334</v>
      </c>
      <c r="F736" s="213">
        <f>'[1]расчет '!BK737</f>
        <v>3580.952988888889</v>
      </c>
      <c r="G736" s="214">
        <f>'[1]расчет '!BL737</f>
        <v>4021.6856644444442</v>
      </c>
      <c r="H736" s="205">
        <f>'[1]расчет '!BM737</f>
        <v>4682.784677777778</v>
      </c>
      <c r="I736" s="215">
        <f>'[1]расчет '!CO737</f>
        <v>5509.158444444444</v>
      </c>
      <c r="J736" s="216"/>
      <c r="K736" s="217"/>
      <c r="L736" s="221" t="e">
        <f>'[1]расчет '!CR737</f>
        <v>#REF!</v>
      </c>
      <c r="M736" s="181" t="e">
        <f>'[1]расчет '!CS737</f>
        <v>#REF!</v>
      </c>
    </row>
    <row r="737" spans="1:13" ht="13.5" thickBot="1">
      <c r="A737" s="174" t="str">
        <f>'[1]зона-МСК'!A738</f>
        <v>УП-00005239</v>
      </c>
      <c r="B737" s="174" t="str">
        <f>'[1]зона-МСК'!B738</f>
        <v>Тележка инструментальная TBS-5</v>
      </c>
      <c r="C737" s="200">
        <f>'[1]расчет '!BG738</f>
        <v>11882.455555555554</v>
      </c>
      <c r="D737" s="201">
        <f>'[1]расчет '!BH738</f>
        <v>11882.455555555554</v>
      </c>
      <c r="E737" s="201">
        <f>'[1]расчет '!BJ738</f>
        <v>12588.186266666668</v>
      </c>
      <c r="F737" s="213">
        <f>'[1]расчет '!BK738</f>
        <v>13304.587111111112</v>
      </c>
      <c r="G737" s="214">
        <f>'[1]расчет '!BL738</f>
        <v>14942.074755555555</v>
      </c>
      <c r="H737" s="205">
        <f>'[1]расчет '!BM738</f>
        <v>17398.30622222222</v>
      </c>
      <c r="I737" s="215">
        <f>'[1]расчет '!CO738</f>
        <v>20468.595555555556</v>
      </c>
      <c r="J737" s="216"/>
      <c r="K737" s="217"/>
      <c r="L737" s="221" t="e">
        <f>'[1]расчет '!CR738</f>
        <v>#REF!</v>
      </c>
      <c r="M737" s="181" t="e">
        <f>'[1]расчет '!CS738</f>
        <v>#REF!</v>
      </c>
    </row>
    <row r="738" spans="1:13" ht="13.5" thickBot="1">
      <c r="A738" s="174" t="e">
        <f>'[1]зона-МСК'!A739</f>
        <v>#REF!</v>
      </c>
      <c r="B738" s="174" t="str">
        <f>'[1]зона-МСК'!B739</f>
        <v>Сумочница 4 яч. 850*800*500 Роммель</v>
      </c>
      <c r="C738" s="200">
        <f>'[1]расчет '!BG739</f>
        <v>5619.087777777777</v>
      </c>
      <c r="D738" s="201">
        <f>'[1]расчет '!BH739</f>
        <v>5619.087777777776</v>
      </c>
      <c r="E738" s="201">
        <f>'[1]расчет '!BJ739</f>
        <v>5977.107373333332</v>
      </c>
      <c r="F738" s="213">
        <f>'[1]расчет '!BK739</f>
        <v>6317.267955555555</v>
      </c>
      <c r="G738" s="214">
        <f>'[1]расчет '!BL739</f>
        <v>7094.777857777777</v>
      </c>
      <c r="H738" s="205">
        <f>'[1]расчет '!BM739</f>
        <v>8261.04271111111</v>
      </c>
      <c r="I738" s="215">
        <f>'[1]расчет '!CO739</f>
        <v>9718.873777777777</v>
      </c>
      <c r="J738" s="216"/>
      <c r="K738" s="217"/>
      <c r="L738" s="221" t="e">
        <f>'[1]расчет '!CR739</f>
        <v>#REF!</v>
      </c>
      <c r="M738" s="181" t="e">
        <f>'[1]расчет '!CS739</f>
        <v>#REF!</v>
      </c>
    </row>
    <row r="739" spans="1:13" ht="13.5" thickBot="1">
      <c r="A739" s="174" t="str">
        <f>'[1]зона-МСК'!A740</f>
        <v>УП-00003257          </v>
      </c>
      <c r="B739" s="174" t="str">
        <f>'[1]зона-МСК'!B740</f>
        <v>Шкаф 1-но ств. для грязной одежды</v>
      </c>
      <c r="C739" s="200">
        <f>'[1]расчет '!BG740</f>
        <v>7026.675777777777</v>
      </c>
      <c r="D739" s="201">
        <f>'[1]расчет '!BH740</f>
        <v>7026.675777777777</v>
      </c>
      <c r="E739" s="201">
        <f>'[1]расчет '!BJ740</f>
        <v>7362.1739653333325</v>
      </c>
      <c r="F739" s="213">
        <f>'[1]расчет '!BK740</f>
        <v>7781.159475555554</v>
      </c>
      <c r="G739" s="214">
        <f>'[1]расчет '!BL740</f>
        <v>8738.840641777777</v>
      </c>
      <c r="H739" s="205">
        <f>'[1]расчет '!BM740</f>
        <v>10175.36239111111</v>
      </c>
      <c r="I739" s="215">
        <f>'[1]расчет '!CO740</f>
        <v>11971.014577777776</v>
      </c>
      <c r="J739" s="216"/>
      <c r="K739" s="217"/>
      <c r="L739" s="221" t="e">
        <f>'[1]расчет '!CR740</f>
        <v>#REF!</v>
      </c>
      <c r="M739" s="181" t="e">
        <f>'[1]расчет '!CS740</f>
        <v>#REF!</v>
      </c>
    </row>
    <row r="740" spans="1:13" ht="13.5" thickBot="1">
      <c r="A740" s="174"/>
      <c r="B740" s="174" t="str">
        <f>'[1]зона-МСК'!B741</f>
        <v>Картотека ШК3-1 (Роммель)</v>
      </c>
      <c r="C740" s="200">
        <f>'[1]расчет '!BG741</f>
        <v>6646.745833333333</v>
      </c>
      <c r="D740" s="201">
        <f>'[1]расчет '!BH741</f>
        <v>6646.745833333333</v>
      </c>
      <c r="E740" s="201">
        <f>'[1]расчет '!BJ741</f>
        <v>6876.341650000001</v>
      </c>
      <c r="F740" s="213">
        <f>'[1]расчет '!BK741</f>
        <v>7267.678166666668</v>
      </c>
      <c r="G740" s="214">
        <f>'[1]расчет '!BL741</f>
        <v>8162.161633333334</v>
      </c>
      <c r="H740" s="205">
        <f>'[1]расчет '!BM741</f>
        <v>9503.886833333334</v>
      </c>
      <c r="I740" s="215">
        <f>'[1]расчет '!CO741</f>
        <v>11181.043333333335</v>
      </c>
      <c r="J740" s="216"/>
      <c r="K740" s="217"/>
      <c r="L740" s="221" t="e">
        <f>'[1]расчет '!CR741</f>
        <v>#REF!</v>
      </c>
      <c r="M740" s="181" t="e">
        <f>'[1]расчет '!CS741</f>
        <v>#REF!</v>
      </c>
    </row>
    <row r="741" spans="1:12" ht="13.5" thickBot="1">
      <c r="A741" s="174"/>
      <c r="B741" s="174"/>
      <c r="I741" s="215" t="e">
        <f>#REF!*1.6</f>
        <v>#REF!</v>
      </c>
      <c r="L741" s="221" t="e">
        <f>'[1]расчет '!CR742</f>
        <v>#REF!</v>
      </c>
    </row>
    <row r="742" spans="1:12" ht="13.5" thickBot="1">
      <c r="A742" s="174"/>
      <c r="B742" s="174"/>
      <c r="I742" s="215" t="e">
        <f>#REF!*1.6</f>
        <v>#REF!</v>
      </c>
      <c r="L742" s="221" t="e">
        <f>'[1]расчет '!CR743</f>
        <v>#REF!</v>
      </c>
    </row>
    <row r="743" spans="1:12" ht="13.5" thickBot="1">
      <c r="A743" s="174"/>
      <c r="B743" s="174"/>
      <c r="I743" s="215" t="e">
        <f>#REF!*1.6</f>
        <v>#REF!</v>
      </c>
      <c r="L743" s="221" t="e">
        <f>'[1]расчет '!CR744</f>
        <v>#REF!</v>
      </c>
    </row>
    <row r="744" spans="1:12" ht="13.5" thickBot="1">
      <c r="A744" s="174"/>
      <c r="B744" s="174"/>
      <c r="I744" s="215" t="e">
        <f>#REF!*1.6</f>
        <v>#REF!</v>
      </c>
      <c r="L744" s="221" t="e">
        <f>'[1]расчет '!CR745</f>
        <v>#REF!</v>
      </c>
    </row>
    <row r="745" spans="1:12" ht="13.5" thickBot="1">
      <c r="A745" s="174"/>
      <c r="B745" s="174"/>
      <c r="I745" s="215" t="e">
        <f>#REF!*1.6</f>
        <v>#REF!</v>
      </c>
      <c r="L745" s="221" t="e">
        <f>'[1]расчет '!CR746</f>
        <v>#REF!</v>
      </c>
    </row>
    <row r="746" spans="1:12" ht="13.5" thickBot="1">
      <c r="A746" s="174"/>
      <c r="B746" s="174"/>
      <c r="I746" s="215" t="e">
        <f>#REF!*1.6</f>
        <v>#REF!</v>
      </c>
      <c r="L746" s="221" t="e">
        <f>'[1]расчет '!CR747</f>
        <v>#REF!</v>
      </c>
    </row>
    <row r="747" spans="1:12" ht="13.5" thickBot="1">
      <c r="A747" s="174"/>
      <c r="B747" s="174"/>
      <c r="I747" s="215" t="e">
        <f>#REF!*1.6</f>
        <v>#REF!</v>
      </c>
      <c r="L747" s="221" t="e">
        <f>'[1]расчет '!CR748</f>
        <v>#REF!</v>
      </c>
    </row>
    <row r="748" spans="1:12" ht="13.5" thickBot="1">
      <c r="A748" s="174"/>
      <c r="B748" s="174"/>
      <c r="I748" s="215" t="e">
        <f>#REF!*1.6</f>
        <v>#REF!</v>
      </c>
      <c r="L748" s="221" t="e">
        <f>'[1]расчет '!CR749</f>
        <v>#REF!</v>
      </c>
    </row>
    <row r="749" spans="1:12" ht="13.5" thickBot="1">
      <c r="A749" s="174"/>
      <c r="B749" s="174"/>
      <c r="I749" s="215" t="e">
        <f>#REF!*1.6</f>
        <v>#REF!</v>
      </c>
      <c r="L749" s="221" t="e">
        <f>'[1]расчет '!CR750</f>
        <v>#REF!</v>
      </c>
    </row>
    <row r="750" spans="1:12" ht="13.5" thickBot="1">
      <c r="A750" s="174"/>
      <c r="B750" s="174"/>
      <c r="I750" s="215" t="e">
        <f>#REF!*1.6</f>
        <v>#REF!</v>
      </c>
      <c r="L750" s="221" t="e">
        <f>'[1]расчет '!CR751</f>
        <v>#REF!</v>
      </c>
    </row>
    <row r="751" spans="1:12" ht="13.5" thickBot="1">
      <c r="A751" s="174"/>
      <c r="B751" s="174"/>
      <c r="I751" s="215" t="e">
        <f>#REF!*1.6</f>
        <v>#REF!</v>
      </c>
      <c r="L751" s="221" t="e">
        <f>'[1]расчет '!CR752</f>
        <v>#REF!</v>
      </c>
    </row>
    <row r="752" spans="1:12" ht="13.5" thickBot="1">
      <c r="A752" s="174"/>
      <c r="B752" s="174"/>
      <c r="I752" s="215" t="e">
        <f>#REF!*1.6</f>
        <v>#REF!</v>
      </c>
      <c r="L752" s="221" t="e">
        <f>'[1]расчет '!CR753</f>
        <v>#REF!</v>
      </c>
    </row>
    <row r="753" spans="1:12" ht="13.5" thickBot="1">
      <c r="A753" s="174"/>
      <c r="B753" s="174"/>
      <c r="I753" s="215" t="e">
        <f>#REF!*1.6</f>
        <v>#REF!</v>
      </c>
      <c r="L753" s="221" t="e">
        <f>'[1]расчет '!CR754</f>
        <v>#REF!</v>
      </c>
    </row>
    <row r="754" spans="1:12" ht="13.5" thickBot="1">
      <c r="A754" s="174"/>
      <c r="B754" s="174"/>
      <c r="I754" s="215" t="e">
        <f>#REF!*1.6</f>
        <v>#REF!</v>
      </c>
      <c r="L754" s="221" t="e">
        <f>'[1]расчет '!CR755</f>
        <v>#REF!</v>
      </c>
    </row>
    <row r="755" spans="1:12" ht="13.5" thickBot="1">
      <c r="A755" s="174"/>
      <c r="B755" s="174"/>
      <c r="I755" s="215" t="e">
        <f>#REF!*1.6</f>
        <v>#REF!</v>
      </c>
      <c r="L755" s="221" t="e">
        <f>'[1]расчет '!CR756</f>
        <v>#REF!</v>
      </c>
    </row>
    <row r="756" spans="1:12" ht="13.5" thickBot="1">
      <c r="A756" s="174"/>
      <c r="B756" s="174"/>
      <c r="I756" s="215" t="e">
        <f>#REF!*1.6</f>
        <v>#REF!</v>
      </c>
      <c r="L756" s="221" t="e">
        <f>'[1]расчет '!CR757</f>
        <v>#REF!</v>
      </c>
    </row>
    <row r="757" spans="1:12" ht="13.5" thickBot="1">
      <c r="A757" s="174"/>
      <c r="B757" s="174"/>
      <c r="I757" s="215" t="e">
        <f>#REF!*1.6</f>
        <v>#REF!</v>
      </c>
      <c r="L757" s="221" t="e">
        <f>'[1]расчет '!CR758</f>
        <v>#REF!</v>
      </c>
    </row>
    <row r="758" spans="1:12" ht="13.5" thickBot="1">
      <c r="A758" s="174"/>
      <c r="B758" s="174"/>
      <c r="I758" s="215" t="e">
        <f>#REF!*1.6</f>
        <v>#REF!</v>
      </c>
      <c r="L758" s="221" t="e">
        <f>'[1]расчет '!CR759</f>
        <v>#REF!</v>
      </c>
    </row>
    <row r="759" spans="1:12" ht="13.5" thickBot="1">
      <c r="A759" s="174"/>
      <c r="B759" s="174"/>
      <c r="I759" s="215" t="e">
        <f>#REF!*1.6</f>
        <v>#REF!</v>
      </c>
      <c r="L759" s="221" t="e">
        <f>'[1]расчет '!CR761</f>
        <v>#REF!</v>
      </c>
    </row>
    <row r="760" spans="1:12" ht="13.5" thickBot="1">
      <c r="A760" s="174"/>
      <c r="B760" s="174"/>
      <c r="I760" s="215" t="e">
        <f>#REF!*1.6</f>
        <v>#REF!</v>
      </c>
      <c r="L760" s="221" t="e">
        <f>'[1]расчет '!CR762</f>
        <v>#REF!</v>
      </c>
    </row>
    <row r="761" spans="1:12" ht="13.5" thickBot="1">
      <c r="A761" s="174"/>
      <c r="B761" s="174"/>
      <c r="I761" s="215" t="e">
        <f>#REF!*1.6</f>
        <v>#REF!</v>
      </c>
      <c r="L761" s="221" t="e">
        <f>'[1]расчет '!CR763</f>
        <v>#REF!</v>
      </c>
    </row>
    <row r="762" spans="1:12" ht="13.5" thickBot="1">
      <c r="A762" s="174"/>
      <c r="B762" s="174"/>
      <c r="I762" s="215" t="e">
        <f>#REF!*1.6</f>
        <v>#REF!</v>
      </c>
      <c r="L762" s="221" t="e">
        <f>'[1]расчет '!CR764</f>
        <v>#REF!</v>
      </c>
    </row>
    <row r="763" spans="1:12" ht="13.5" thickBot="1">
      <c r="A763" s="174"/>
      <c r="B763" s="174"/>
      <c r="I763" s="215" t="e">
        <f>#REF!*1.6</f>
        <v>#REF!</v>
      </c>
      <c r="L763" s="221" t="e">
        <f>'[1]расчет '!CR765</f>
        <v>#REF!</v>
      </c>
    </row>
    <row r="764" spans="1:12" ht="13.5" thickBot="1">
      <c r="A764" s="174"/>
      <c r="B764" s="174"/>
      <c r="I764" s="215" t="e">
        <f>#REF!*1.6</f>
        <v>#REF!</v>
      </c>
      <c r="L764" s="221" t="e">
        <f>'[1]расчет '!CR766</f>
        <v>#REF!</v>
      </c>
    </row>
    <row r="765" spans="1:12" ht="13.5" thickBot="1">
      <c r="A765" s="174"/>
      <c r="B765" s="174"/>
      <c r="I765" s="215" t="e">
        <f>#REF!*1.6</f>
        <v>#REF!</v>
      </c>
      <c r="L765" s="221" t="e">
        <f>'[1]расчет '!CR767</f>
        <v>#REF!</v>
      </c>
    </row>
    <row r="766" spans="1:12" ht="13.5" thickBot="1">
      <c r="A766" s="174"/>
      <c r="B766" s="174"/>
      <c r="I766" s="215" t="e">
        <f>#REF!*1.6</f>
        <v>#REF!</v>
      </c>
      <c r="L766" s="221" t="e">
        <f>'[1]расчет '!CR768</f>
        <v>#REF!</v>
      </c>
    </row>
    <row r="767" spans="1:12" ht="13.5" thickBot="1">
      <c r="A767" s="174"/>
      <c r="B767" s="174"/>
      <c r="I767" s="215" t="e">
        <f>#REF!*1.6</f>
        <v>#REF!</v>
      </c>
      <c r="L767" s="221" t="e">
        <f>'[1]расчет '!CR769</f>
        <v>#REF!</v>
      </c>
    </row>
    <row r="768" spans="1:12" ht="13.5" thickBot="1">
      <c r="A768" s="174"/>
      <c r="B768" s="174"/>
      <c r="I768" s="215" t="e">
        <f>#REF!*1.6</f>
        <v>#REF!</v>
      </c>
      <c r="L768" s="221" t="e">
        <f>'[1]расчет '!CR770</f>
        <v>#REF!</v>
      </c>
    </row>
    <row r="769" spans="1:12" ht="13.5" thickBot="1">
      <c r="A769" s="174"/>
      <c r="B769" s="174"/>
      <c r="I769" s="215" t="e">
        <f>#REF!*1.6</f>
        <v>#REF!</v>
      </c>
      <c r="L769" s="221" t="e">
        <f>'[1]расчет '!CR771</f>
        <v>#REF!</v>
      </c>
    </row>
    <row r="770" spans="1:12" ht="13.5" thickBot="1">
      <c r="A770" s="174"/>
      <c r="B770" s="174"/>
      <c r="I770" s="215" t="e">
        <f>#REF!*1.6</f>
        <v>#REF!</v>
      </c>
      <c r="L770" s="221" t="e">
        <f>'[1]расчет '!CR772</f>
        <v>#REF!</v>
      </c>
    </row>
    <row r="771" spans="1:12" ht="13.5" thickBot="1">
      <c r="A771" s="174"/>
      <c r="B771" s="174"/>
      <c r="I771" s="215" t="e">
        <f>#REF!*1.6</f>
        <v>#REF!</v>
      </c>
      <c r="L771" s="221" t="e">
        <f>'[1]расчет '!CR773</f>
        <v>#REF!</v>
      </c>
    </row>
    <row r="772" spans="1:12" ht="13.5" thickBot="1">
      <c r="A772" s="174"/>
      <c r="B772" s="174"/>
      <c r="I772" s="215" t="e">
        <f>#REF!*1.6</f>
        <v>#REF!</v>
      </c>
      <c r="L772" s="221" t="e">
        <f>'[1]расчет '!CR774</f>
        <v>#REF!</v>
      </c>
    </row>
    <row r="773" spans="1:12" ht="13.5" thickBot="1">
      <c r="A773" s="174"/>
      <c r="B773" s="174"/>
      <c r="I773" s="215" t="e">
        <f>#REF!*1.6</f>
        <v>#REF!</v>
      </c>
      <c r="L773" s="221" t="e">
        <f>'[1]расчет '!CR775</f>
        <v>#REF!</v>
      </c>
    </row>
    <row r="774" spans="1:12" ht="13.5" thickBot="1">
      <c r="A774" s="174"/>
      <c r="B774" s="174"/>
      <c r="I774" s="215" t="e">
        <f>#REF!*1.6</f>
        <v>#REF!</v>
      </c>
      <c r="L774" s="221" t="e">
        <f>'[1]расчет '!CR776</f>
        <v>#REF!</v>
      </c>
    </row>
    <row r="775" spans="1:12" ht="13.5" thickBot="1">
      <c r="A775" s="174"/>
      <c r="B775" s="174"/>
      <c r="I775" s="215" t="e">
        <f>#REF!*1.6</f>
        <v>#REF!</v>
      </c>
      <c r="L775" s="221" t="e">
        <f>'[1]расчет '!CR777</f>
        <v>#REF!</v>
      </c>
    </row>
    <row r="776" spans="1:12" ht="13.5" thickBot="1">
      <c r="A776" s="174"/>
      <c r="B776" s="174"/>
      <c r="I776" s="215" t="e">
        <f>#REF!*1.6</f>
        <v>#REF!</v>
      </c>
      <c r="L776" s="221" t="e">
        <f>'[1]расчет '!CR778</f>
        <v>#REF!</v>
      </c>
    </row>
    <row r="777" spans="1:12" ht="13.5" thickBot="1">
      <c r="A777" s="174"/>
      <c r="B777" s="174"/>
      <c r="I777" s="215" t="e">
        <f>#REF!*1.6</f>
        <v>#REF!</v>
      </c>
      <c r="L777" s="221" t="e">
        <f>'[1]расчет '!CR779</f>
        <v>#REF!</v>
      </c>
    </row>
    <row r="778" spans="1:12" ht="13.5" thickBot="1">
      <c r="A778" s="174"/>
      <c r="B778" s="174"/>
      <c r="I778" s="215" t="e">
        <f>#REF!*1.6</f>
        <v>#REF!</v>
      </c>
      <c r="L778" s="221" t="e">
        <f>'[1]расчет '!CR780</f>
        <v>#REF!</v>
      </c>
    </row>
    <row r="779" spans="1:12" ht="13.5" thickBot="1">
      <c r="A779" s="174"/>
      <c r="B779" s="174"/>
      <c r="I779" s="215" t="e">
        <f>#REF!*1.6</f>
        <v>#REF!</v>
      </c>
      <c r="L779" s="221" t="e">
        <f>'[1]расчет '!CR781</f>
        <v>#REF!</v>
      </c>
    </row>
    <row r="780" spans="1:12" ht="13.5" thickBot="1">
      <c r="A780" s="174"/>
      <c r="B780" s="174"/>
      <c r="I780" s="215" t="e">
        <f>#REF!*1.6</f>
        <v>#REF!</v>
      </c>
      <c r="L780" s="221" t="e">
        <f>'[1]расчет '!CR782</f>
        <v>#REF!</v>
      </c>
    </row>
    <row r="781" spans="1:12" ht="13.5" thickBot="1">
      <c r="A781" s="174"/>
      <c r="B781" s="174"/>
      <c r="I781" s="215" t="e">
        <f>#REF!*1.6</f>
        <v>#REF!</v>
      </c>
      <c r="L781" s="221" t="e">
        <f>'[1]расчет '!CR783</f>
        <v>#REF!</v>
      </c>
    </row>
    <row r="782" spans="1:12" ht="13.5" thickBot="1">
      <c r="A782" s="174"/>
      <c r="B782" s="174"/>
      <c r="I782" s="215" t="e">
        <f>#REF!*1.6</f>
        <v>#REF!</v>
      </c>
      <c r="L782" s="221" t="e">
        <f>'[1]расчет '!CR784</f>
        <v>#REF!</v>
      </c>
    </row>
    <row r="783" spans="1:12" ht="13.5" thickBot="1">
      <c r="A783" s="174"/>
      <c r="B783" s="174"/>
      <c r="I783" s="215" t="e">
        <f>#REF!*1.6</f>
        <v>#REF!</v>
      </c>
      <c r="L783" s="221" t="e">
        <f>'[1]расчет '!CR785</f>
        <v>#REF!</v>
      </c>
    </row>
    <row r="784" spans="1:12" ht="13.5" thickBot="1">
      <c r="A784" s="174"/>
      <c r="B784" s="174"/>
      <c r="I784" s="215" t="e">
        <f>#REF!*1.6</f>
        <v>#REF!</v>
      </c>
      <c r="L784" s="221" t="e">
        <f>'[1]расчет '!CR786</f>
        <v>#REF!</v>
      </c>
    </row>
    <row r="785" spans="1:12" ht="13.5" thickBot="1">
      <c r="A785" s="174"/>
      <c r="B785" s="174"/>
      <c r="I785" s="215" t="e">
        <f>#REF!*1.6</f>
        <v>#REF!</v>
      </c>
      <c r="L785" s="221" t="e">
        <f>'[1]расчет '!CR787</f>
        <v>#REF!</v>
      </c>
    </row>
    <row r="786" spans="1:12" ht="13.5" thickBot="1">
      <c r="A786" s="174"/>
      <c r="B786" s="174"/>
      <c r="I786" s="215" t="e">
        <f>#REF!*1.6</f>
        <v>#REF!</v>
      </c>
      <c r="L786" s="221" t="e">
        <f>'[1]расчет '!CR788</f>
        <v>#REF!</v>
      </c>
    </row>
    <row r="787" spans="1:12" ht="13.5" thickBot="1">
      <c r="A787" s="174"/>
      <c r="B787" s="174"/>
      <c r="I787" s="215" t="e">
        <f>#REF!*1.6</f>
        <v>#REF!</v>
      </c>
      <c r="L787" s="221" t="e">
        <f>'[1]расчет '!CR789</f>
        <v>#REF!</v>
      </c>
    </row>
    <row r="788" spans="1:12" ht="13.5" thickBot="1">
      <c r="A788" s="174"/>
      <c r="B788" s="174"/>
      <c r="I788" s="215" t="e">
        <f>#REF!*1.6</f>
        <v>#REF!</v>
      </c>
      <c r="L788" s="221" t="e">
        <f>'[1]расчет '!CR790</f>
        <v>#REF!</v>
      </c>
    </row>
    <row r="789" spans="1:12" ht="13.5" thickBot="1">
      <c r="A789" s="174"/>
      <c r="B789" s="174"/>
      <c r="I789" s="215" t="e">
        <f>#REF!*1.6</f>
        <v>#REF!</v>
      </c>
      <c r="L789" s="221" t="e">
        <f>'[1]расчет '!CR791</f>
        <v>#REF!</v>
      </c>
    </row>
    <row r="790" spans="1:12" ht="13.5" thickBot="1">
      <c r="A790" s="174"/>
      <c r="B790" s="174"/>
      <c r="I790" s="215" t="e">
        <f>#REF!*1.6</f>
        <v>#REF!</v>
      </c>
      <c r="L790" s="221" t="e">
        <f>'[1]расчет '!CR792</f>
        <v>#REF!</v>
      </c>
    </row>
    <row r="791" spans="1:12" ht="13.5" thickBot="1">
      <c r="A791" s="174"/>
      <c r="B791" s="174"/>
      <c r="I791" s="215" t="e">
        <f>#REF!*1.6</f>
        <v>#REF!</v>
      </c>
      <c r="L791" s="221" t="e">
        <f>'[1]расчет '!CR793</f>
        <v>#REF!</v>
      </c>
    </row>
    <row r="792" spans="1:12" ht="13.5" thickBot="1">
      <c r="A792" s="174"/>
      <c r="B792" s="174"/>
      <c r="I792" s="215" t="e">
        <f>#REF!*1.6</f>
        <v>#REF!</v>
      </c>
      <c r="L792" s="221" t="e">
        <f>'[1]расчет '!CR794</f>
        <v>#REF!</v>
      </c>
    </row>
    <row r="793" spans="1:12" ht="13.5" thickBot="1">
      <c r="A793" s="174"/>
      <c r="B793" s="174"/>
      <c r="I793" s="215" t="e">
        <f>#REF!*1.6</f>
        <v>#REF!</v>
      </c>
      <c r="L793" s="221" t="e">
        <f>'[1]расчет '!CR795</f>
        <v>#REF!</v>
      </c>
    </row>
    <row r="794" spans="1:12" ht="13.5" thickBot="1">
      <c r="A794" s="174"/>
      <c r="B794" s="174"/>
      <c r="I794" s="215" t="e">
        <f>#REF!*1.6</f>
        <v>#REF!</v>
      </c>
      <c r="L794" s="221" t="e">
        <f>'[1]расчет '!CR796</f>
        <v>#REF!</v>
      </c>
    </row>
    <row r="795" spans="1:12" ht="13.5" thickBot="1">
      <c r="A795" s="174"/>
      <c r="B795" s="174"/>
      <c r="I795" s="215" t="e">
        <f>#REF!*1.6</f>
        <v>#REF!</v>
      </c>
      <c r="L795" s="221" t="e">
        <f>'[1]расчет '!CR797</f>
        <v>#REF!</v>
      </c>
    </row>
    <row r="796" spans="1:12" ht="13.5" thickBot="1">
      <c r="A796" s="174"/>
      <c r="B796" s="174"/>
      <c r="I796" s="215" t="e">
        <f>#REF!*1.6</f>
        <v>#REF!</v>
      </c>
      <c r="L796" s="221" t="e">
        <f>'[1]расчет '!CR798</f>
        <v>#REF!</v>
      </c>
    </row>
    <row r="797" spans="1:12" ht="13.5" thickBot="1">
      <c r="A797" s="174"/>
      <c r="B797" s="174"/>
      <c r="I797" s="215" t="e">
        <f>#REF!*1.6</f>
        <v>#REF!</v>
      </c>
      <c r="L797" s="221" t="e">
        <f>'[1]расчет '!CR799</f>
        <v>#REF!</v>
      </c>
    </row>
    <row r="798" spans="1:12" ht="13.5" thickBot="1">
      <c r="A798" s="174"/>
      <c r="B798" s="174"/>
      <c r="I798" s="215" t="e">
        <f>#REF!*1.6</f>
        <v>#REF!</v>
      </c>
      <c r="L798" s="221" t="e">
        <f>'[1]расчет '!CR800</f>
        <v>#REF!</v>
      </c>
    </row>
    <row r="799" spans="1:12" ht="13.5" thickBot="1">
      <c r="A799" s="174"/>
      <c r="B799" s="174"/>
      <c r="I799" s="215" t="e">
        <f>#REF!*1.6</f>
        <v>#REF!</v>
      </c>
      <c r="L799" s="221" t="e">
        <f>'[1]расчет '!CR801</f>
        <v>#REF!</v>
      </c>
    </row>
    <row r="800" spans="1:12" ht="13.5" thickBot="1">
      <c r="A800" s="174"/>
      <c r="B800" s="174"/>
      <c r="I800" s="215" t="e">
        <f>#REF!*1.6</f>
        <v>#REF!</v>
      </c>
      <c r="L800" s="221" t="e">
        <f>'[1]расчет '!CR802</f>
        <v>#REF!</v>
      </c>
    </row>
    <row r="801" spans="1:12" ht="13.5" thickBot="1">
      <c r="A801" s="174"/>
      <c r="B801" s="174"/>
      <c r="I801" s="215" t="e">
        <f>#REF!*1.6</f>
        <v>#REF!</v>
      </c>
      <c r="L801" s="221" t="e">
        <f>'[1]расчет '!CR803</f>
        <v>#REF!</v>
      </c>
    </row>
    <row r="802" spans="1:12" ht="13.5" thickBot="1">
      <c r="A802" s="174"/>
      <c r="B802" s="174"/>
      <c r="I802" s="215" t="e">
        <f>#REF!*1.6</f>
        <v>#REF!</v>
      </c>
      <c r="L802" s="221" t="e">
        <f>'[1]расчет '!CR804</f>
        <v>#REF!</v>
      </c>
    </row>
    <row r="803" spans="1:12" ht="13.5" thickBot="1">
      <c r="A803" s="174"/>
      <c r="B803" s="174"/>
      <c r="I803" s="215" t="e">
        <f>#REF!*1.6</f>
        <v>#REF!</v>
      </c>
      <c r="L803" s="221" t="e">
        <f>'[1]расчет '!CR805</f>
        <v>#REF!</v>
      </c>
    </row>
    <row r="804" spans="1:12" ht="13.5" thickBot="1">
      <c r="A804" s="174"/>
      <c r="B804" s="174"/>
      <c r="I804" s="215" t="e">
        <f>#REF!*1.6</f>
        <v>#REF!</v>
      </c>
      <c r="L804" s="221" t="e">
        <f>'[1]расчет '!CR806</f>
        <v>#REF!</v>
      </c>
    </row>
    <row r="805" spans="1:12" ht="13.5" thickBot="1">
      <c r="A805" s="174"/>
      <c r="B805" s="174"/>
      <c r="I805" s="215" t="e">
        <f>#REF!*1.6</f>
        <v>#REF!</v>
      </c>
      <c r="L805" s="221" t="e">
        <f>'[1]расчет '!CR807</f>
        <v>#REF!</v>
      </c>
    </row>
    <row r="806" spans="1:12" ht="13.5" thickBot="1">
      <c r="A806" s="174"/>
      <c r="B806" s="174"/>
      <c r="I806" s="215" t="e">
        <f>#REF!*1.6</f>
        <v>#REF!</v>
      </c>
      <c r="L806" s="221" t="e">
        <f>'[1]расчет '!CR808</f>
        <v>#REF!</v>
      </c>
    </row>
    <row r="807" spans="1:12" ht="13.5" thickBot="1">
      <c r="A807" s="174"/>
      <c r="B807" s="174"/>
      <c r="I807" s="215" t="e">
        <f>#REF!*1.6</f>
        <v>#REF!</v>
      </c>
      <c r="L807" s="221" t="e">
        <f>'[1]расчет '!CR809</f>
        <v>#REF!</v>
      </c>
    </row>
    <row r="808" spans="1:12" ht="13.5" thickBot="1">
      <c r="A808" s="174"/>
      <c r="B808" s="174"/>
      <c r="I808" s="215" t="e">
        <f>#REF!*1.6</f>
        <v>#REF!</v>
      </c>
      <c r="L808" s="221" t="e">
        <f>'[1]расчет '!CR810</f>
        <v>#REF!</v>
      </c>
    </row>
    <row r="809" spans="1:12" ht="13.5" thickBot="1">
      <c r="A809" s="174"/>
      <c r="B809" s="174"/>
      <c r="I809" s="215" t="e">
        <f>#REF!*1.6</f>
        <v>#REF!</v>
      </c>
      <c r="L809" s="221" t="e">
        <f>'[1]расчет '!CR811</f>
        <v>#REF!</v>
      </c>
    </row>
    <row r="810" spans="1:12" ht="13.5" thickBot="1">
      <c r="A810" s="174"/>
      <c r="B810" s="174"/>
      <c r="I810" s="215" t="e">
        <f>#REF!*1.6</f>
        <v>#REF!</v>
      </c>
      <c r="L810" s="221" t="e">
        <f>'[1]расчет '!CR812</f>
        <v>#REF!</v>
      </c>
    </row>
    <row r="811" spans="1:12" ht="13.5" thickBot="1">
      <c r="A811" s="174"/>
      <c r="B811" s="174"/>
      <c r="I811" s="215" t="e">
        <f>#REF!*1.6</f>
        <v>#REF!</v>
      </c>
      <c r="L811" s="221" t="e">
        <f>'[1]расчет '!CR813</f>
        <v>#REF!</v>
      </c>
    </row>
    <row r="812" spans="1:12" ht="13.5" thickBot="1">
      <c r="A812" s="174"/>
      <c r="B812" s="174"/>
      <c r="I812" s="215" t="e">
        <f>#REF!*1.6</f>
        <v>#REF!</v>
      </c>
      <c r="L812" s="221" t="e">
        <f>'[1]расчет '!CR814</f>
        <v>#REF!</v>
      </c>
    </row>
    <row r="813" spans="1:12" ht="13.5" thickBot="1">
      <c r="A813" s="174"/>
      <c r="B813" s="174"/>
      <c r="I813" s="215" t="e">
        <f>#REF!*1.6</f>
        <v>#REF!</v>
      </c>
      <c r="L813" s="221" t="e">
        <f>'[1]расчет '!CR815</f>
        <v>#REF!</v>
      </c>
    </row>
    <row r="814" spans="1:12" ht="13.5" thickBot="1">
      <c r="A814" s="174"/>
      <c r="B814" s="174"/>
      <c r="I814" s="215" t="e">
        <f>#REF!*1.6</f>
        <v>#REF!</v>
      </c>
      <c r="L814" s="221" t="e">
        <f>'[1]расчет '!CR816</f>
        <v>#REF!</v>
      </c>
    </row>
    <row r="815" spans="1:12" ht="13.5" thickBot="1">
      <c r="A815" s="174"/>
      <c r="B815" s="174"/>
      <c r="I815" s="215" t="e">
        <f>#REF!*1.6</f>
        <v>#REF!</v>
      </c>
      <c r="L815" s="221" t="e">
        <f>'[1]расчет '!CR817</f>
        <v>#REF!</v>
      </c>
    </row>
    <row r="816" spans="1:12" ht="13.5" thickBot="1">
      <c r="A816" s="174"/>
      <c r="B816" s="174"/>
      <c r="I816" s="215" t="e">
        <f>#REF!*1.6</f>
        <v>#REF!</v>
      </c>
      <c r="L816" s="221" t="e">
        <f>'[1]расчет '!CR818</f>
        <v>#REF!</v>
      </c>
    </row>
    <row r="817" spans="1:12" ht="13.5" thickBot="1">
      <c r="A817" s="174"/>
      <c r="B817" s="174"/>
      <c r="I817" s="215" t="e">
        <f>#REF!*1.6</f>
        <v>#REF!</v>
      </c>
      <c r="L817" s="221" t="e">
        <f>'[1]расчет '!CR819</f>
        <v>#REF!</v>
      </c>
    </row>
    <row r="818" spans="1:12" ht="13.5" thickBot="1">
      <c r="A818" s="174"/>
      <c r="B818" s="174"/>
      <c r="I818" s="215" t="e">
        <f>#REF!*1.6</f>
        <v>#REF!</v>
      </c>
      <c r="L818" s="221" t="e">
        <f>'[1]расчет '!CR820</f>
        <v>#REF!</v>
      </c>
    </row>
    <row r="819" spans="1:12" ht="13.5" thickBot="1">
      <c r="A819" s="174"/>
      <c r="B819" s="174"/>
      <c r="I819" s="215" t="e">
        <f>#REF!*1.6</f>
        <v>#REF!</v>
      </c>
      <c r="L819" s="221" t="e">
        <f>'[1]расчет '!CR821</f>
        <v>#REF!</v>
      </c>
    </row>
    <row r="820" spans="1:12" ht="13.5" thickBot="1">
      <c r="A820" s="174"/>
      <c r="B820" s="174"/>
      <c r="I820" s="215" t="e">
        <f>#REF!*1.6</f>
        <v>#REF!</v>
      </c>
      <c r="L820" s="221" t="e">
        <f>'[1]расчет '!CR822</f>
        <v>#REF!</v>
      </c>
    </row>
    <row r="821" spans="1:12" ht="13.5" thickBot="1">
      <c r="A821" s="174"/>
      <c r="B821" s="174"/>
      <c r="I821" s="215" t="e">
        <f>#REF!*1.6</f>
        <v>#REF!</v>
      </c>
      <c r="L821" s="221" t="e">
        <f>'[1]расчет '!CR823</f>
        <v>#REF!</v>
      </c>
    </row>
    <row r="822" spans="1:12" ht="13.5" thickBot="1">
      <c r="A822" s="174"/>
      <c r="B822" s="174"/>
      <c r="I822" s="215" t="e">
        <f>#REF!*1.6</f>
        <v>#REF!</v>
      </c>
      <c r="L822" s="221" t="e">
        <f>'[1]расчет '!CR824</f>
        <v>#REF!</v>
      </c>
    </row>
    <row r="823" spans="1:12" ht="13.5" thickBot="1">
      <c r="A823" s="174"/>
      <c r="B823" s="174"/>
      <c r="I823" s="215" t="e">
        <f>#REF!*1.6</f>
        <v>#REF!</v>
      </c>
      <c r="L823" s="221" t="e">
        <f>'[1]расчет '!CR825</f>
        <v>#REF!</v>
      </c>
    </row>
    <row r="824" spans="1:12" ht="13.5" thickBot="1">
      <c r="A824" s="174"/>
      <c r="B824" s="174"/>
      <c r="I824" s="215" t="e">
        <f>#REF!*1.6</f>
        <v>#REF!</v>
      </c>
      <c r="L824" s="221" t="e">
        <f>'[1]расчет '!CR826</f>
        <v>#REF!</v>
      </c>
    </row>
    <row r="825" spans="1:12" ht="13.5" thickBot="1">
      <c r="A825" s="174"/>
      <c r="B825" s="174"/>
      <c r="I825" s="215" t="e">
        <f>#REF!*1.6</f>
        <v>#REF!</v>
      </c>
      <c r="L825" s="221" t="e">
        <f>'[1]расчет '!CR827</f>
        <v>#REF!</v>
      </c>
    </row>
    <row r="826" spans="1:12" ht="13.5" thickBot="1">
      <c r="A826" s="174"/>
      <c r="B826" s="174"/>
      <c r="I826" s="215" t="e">
        <f>#REF!*1.6</f>
        <v>#REF!</v>
      </c>
      <c r="L826" s="221" t="e">
        <f>'[1]расчет '!CR828</f>
        <v>#REF!</v>
      </c>
    </row>
    <row r="827" spans="1:12" ht="13.5" thickBot="1">
      <c r="A827" s="174"/>
      <c r="B827" s="174"/>
      <c r="I827" s="215" t="e">
        <f>#REF!*1.6</f>
        <v>#REF!</v>
      </c>
      <c r="L827" s="221" t="e">
        <f>'[1]расчет '!CR829</f>
        <v>#REF!</v>
      </c>
    </row>
    <row r="828" spans="1:12" ht="13.5" thickBot="1">
      <c r="A828" s="174"/>
      <c r="B828" s="174"/>
      <c r="I828" s="215" t="e">
        <f>#REF!*1.6</f>
        <v>#REF!</v>
      </c>
      <c r="L828" s="221" t="e">
        <f>'[1]расчет '!CR830</f>
        <v>#REF!</v>
      </c>
    </row>
    <row r="829" spans="1:12" ht="13.5" thickBot="1">
      <c r="A829" s="174"/>
      <c r="B829" s="174"/>
      <c r="I829" s="215" t="e">
        <f>#REF!*1.6</f>
        <v>#REF!</v>
      </c>
      <c r="L829" s="221" t="e">
        <f>'[1]расчет '!CR831</f>
        <v>#REF!</v>
      </c>
    </row>
    <row r="830" spans="1:12" ht="13.5" thickBot="1">
      <c r="A830" s="174"/>
      <c r="B830" s="174"/>
      <c r="I830" s="215" t="e">
        <f>#REF!*1.6</f>
        <v>#REF!</v>
      </c>
      <c r="L830" s="221" t="e">
        <f>'[1]расчет '!CR832</f>
        <v>#REF!</v>
      </c>
    </row>
    <row r="831" spans="1:12" ht="13.5" thickBot="1">
      <c r="A831" s="174"/>
      <c r="B831" s="174"/>
      <c r="I831" s="215" t="e">
        <f>#REF!*1.6</f>
        <v>#REF!</v>
      </c>
      <c r="L831" s="221" t="e">
        <f>'[1]расчет '!CR833</f>
        <v>#REF!</v>
      </c>
    </row>
    <row r="832" spans="1:12" ht="13.5" thickBot="1">
      <c r="A832" s="174"/>
      <c r="B832" s="174"/>
      <c r="I832" s="215" t="e">
        <f>#REF!*1.6</f>
        <v>#REF!</v>
      </c>
      <c r="L832" s="221" t="e">
        <f>'[1]расчет '!CR834</f>
        <v>#REF!</v>
      </c>
    </row>
    <row r="833" spans="1:12" ht="13.5" thickBot="1">
      <c r="A833" s="174"/>
      <c r="B833" s="174"/>
      <c r="I833" s="215" t="e">
        <f>#REF!*1.6</f>
        <v>#REF!</v>
      </c>
      <c r="L833" s="221" t="e">
        <f>'[1]расчет '!CR835</f>
        <v>#REF!</v>
      </c>
    </row>
    <row r="834" spans="1:12" ht="13.5" thickBot="1">
      <c r="A834" s="174"/>
      <c r="B834" s="174"/>
      <c r="I834" s="215" t="e">
        <f>#REF!*1.6</f>
        <v>#REF!</v>
      </c>
      <c r="L834" s="221" t="e">
        <f>'[1]расчет '!CR836</f>
        <v>#REF!</v>
      </c>
    </row>
    <row r="835" spans="1:12" ht="13.5" thickBot="1">
      <c r="A835" s="174"/>
      <c r="B835" s="174"/>
      <c r="I835" s="215" t="e">
        <f>#REF!*1.6</f>
        <v>#REF!</v>
      </c>
      <c r="L835" s="221" t="e">
        <f>'[1]расчет '!CR837</f>
        <v>#REF!</v>
      </c>
    </row>
    <row r="836" spans="1:12" ht="13.5" thickBot="1">
      <c r="A836" s="174"/>
      <c r="B836" s="174"/>
      <c r="I836" s="215" t="e">
        <f>#REF!*1.6</f>
        <v>#REF!</v>
      </c>
      <c r="L836" s="221" t="e">
        <f>'[1]расчет '!CR838</f>
        <v>#REF!</v>
      </c>
    </row>
    <row r="837" spans="1:12" ht="13.5" thickBot="1">
      <c r="A837" s="174"/>
      <c r="B837" s="174"/>
      <c r="I837" s="215" t="e">
        <f>#REF!*1.6</f>
        <v>#REF!</v>
      </c>
      <c r="L837" s="221" t="e">
        <f>'[1]расчет '!CR839</f>
        <v>#REF!</v>
      </c>
    </row>
    <row r="838" spans="1:12" ht="13.5" thickBot="1">
      <c r="A838" s="174"/>
      <c r="B838" s="174"/>
      <c r="I838" s="215" t="e">
        <f>#REF!*1.6</f>
        <v>#REF!</v>
      </c>
      <c r="L838" s="221" t="e">
        <f>'[1]расчет '!CR840</f>
        <v>#REF!</v>
      </c>
    </row>
    <row r="839" spans="1:12" ht="13.5" thickBot="1">
      <c r="A839" s="174"/>
      <c r="B839" s="174"/>
      <c r="I839" s="215" t="e">
        <f>#REF!*1.6</f>
        <v>#REF!</v>
      </c>
      <c r="L839" s="221" t="e">
        <f>'[1]расчет '!CR841</f>
        <v>#REF!</v>
      </c>
    </row>
    <row r="840" spans="1:12" ht="13.5" thickBot="1">
      <c r="A840" s="174"/>
      <c r="B840" s="174"/>
      <c r="I840" s="215" t="e">
        <f>#REF!*1.6</f>
        <v>#REF!</v>
      </c>
      <c r="L840" s="221" t="e">
        <f>'[1]расчет '!CR842</f>
        <v>#REF!</v>
      </c>
    </row>
    <row r="841" spans="1:12" ht="13.5" thickBot="1">
      <c r="A841" s="174"/>
      <c r="B841" s="174"/>
      <c r="I841" s="215" t="e">
        <f>#REF!*1.6</f>
        <v>#REF!</v>
      </c>
      <c r="L841" s="221" t="e">
        <f>'[1]расчет '!CR843</f>
        <v>#REF!</v>
      </c>
    </row>
    <row r="842" spans="1:12" ht="13.5" thickBot="1">
      <c r="A842" s="174"/>
      <c r="B842" s="174"/>
      <c r="I842" s="215" t="e">
        <f>#REF!*1.6</f>
        <v>#REF!</v>
      </c>
      <c r="L842" s="221" t="e">
        <f>'[1]расчет '!CR844</f>
        <v>#REF!</v>
      </c>
    </row>
    <row r="843" spans="1:12" ht="13.5" thickBot="1">
      <c r="A843" s="174"/>
      <c r="B843" s="174"/>
      <c r="I843" s="215" t="e">
        <f>#REF!*1.6</f>
        <v>#REF!</v>
      </c>
      <c r="L843" s="221" t="e">
        <f>'[1]расчет '!CR845</f>
        <v>#REF!</v>
      </c>
    </row>
    <row r="844" spans="1:12" ht="13.5" thickBot="1">
      <c r="A844" s="174"/>
      <c r="B844" s="174"/>
      <c r="I844" s="215" t="e">
        <f>#REF!*1.6</f>
        <v>#REF!</v>
      </c>
      <c r="L844" s="221" t="e">
        <f>'[1]расчет '!CR846</f>
        <v>#REF!</v>
      </c>
    </row>
    <row r="845" spans="1:12" ht="13.5" thickBot="1">
      <c r="A845" s="174"/>
      <c r="B845" s="174"/>
      <c r="I845" s="215" t="e">
        <f>#REF!*1.6</f>
        <v>#REF!</v>
      </c>
      <c r="L845" s="221" t="e">
        <f>'[1]расчет '!CR847</f>
        <v>#REF!</v>
      </c>
    </row>
    <row r="846" spans="1:12" ht="13.5" thickBot="1">
      <c r="A846" s="174"/>
      <c r="B846" s="174"/>
      <c r="I846" s="215" t="e">
        <f>#REF!*1.6</f>
        <v>#REF!</v>
      </c>
      <c r="L846" s="221" t="e">
        <f>'[1]расчет '!CR848</f>
        <v>#REF!</v>
      </c>
    </row>
    <row r="847" spans="1:12" ht="13.5" thickBot="1">
      <c r="A847" s="174"/>
      <c r="B847" s="174"/>
      <c r="I847" s="215" t="e">
        <f>#REF!*1.6</f>
        <v>#REF!</v>
      </c>
      <c r="L847" s="221" t="e">
        <f>'[1]расчет '!CR849</f>
        <v>#REF!</v>
      </c>
    </row>
    <row r="848" spans="1:12" ht="13.5" thickBot="1">
      <c r="A848" s="174"/>
      <c r="B848" s="174"/>
      <c r="I848" s="215" t="e">
        <f>#REF!*1.6</f>
        <v>#REF!</v>
      </c>
      <c r="L848" s="221" t="e">
        <f>'[1]расчет '!CR850</f>
        <v>#REF!</v>
      </c>
    </row>
    <row r="849" spans="1:12" ht="13.5" thickBot="1">
      <c r="A849" s="174"/>
      <c r="B849" s="174"/>
      <c r="I849" s="215" t="e">
        <f>#REF!*1.6</f>
        <v>#REF!</v>
      </c>
      <c r="L849" s="221" t="e">
        <f>'[1]расчет '!CR851</f>
        <v>#REF!</v>
      </c>
    </row>
    <row r="850" spans="1:12" ht="13.5" thickBot="1">
      <c r="A850" s="174"/>
      <c r="B850" s="174"/>
      <c r="I850" s="215" t="e">
        <f>#REF!*1.6</f>
        <v>#REF!</v>
      </c>
      <c r="L850" s="221" t="e">
        <f>'[1]расчет '!CR852</f>
        <v>#REF!</v>
      </c>
    </row>
    <row r="851" spans="1:12" ht="13.5" thickBot="1">
      <c r="A851" s="174"/>
      <c r="B851" s="174"/>
      <c r="I851" s="215" t="e">
        <f>#REF!*1.6</f>
        <v>#REF!</v>
      </c>
      <c r="L851" s="221" t="e">
        <f>'[1]расчет '!CR853</f>
        <v>#REF!</v>
      </c>
    </row>
    <row r="852" spans="1:12" ht="13.5" thickBot="1">
      <c r="A852" s="174"/>
      <c r="B852" s="174"/>
      <c r="I852" s="215" t="e">
        <f>#REF!*1.6</f>
        <v>#REF!</v>
      </c>
      <c r="L852" s="221" t="e">
        <f>'[1]расчет '!CR854</f>
        <v>#REF!</v>
      </c>
    </row>
    <row r="853" spans="1:12" ht="13.5" thickBot="1">
      <c r="A853" s="174"/>
      <c r="B853" s="174"/>
      <c r="I853" s="215" t="e">
        <f>#REF!*1.6</f>
        <v>#REF!</v>
      </c>
      <c r="L853" s="221" t="e">
        <f>'[1]расчет '!CR855</f>
        <v>#REF!</v>
      </c>
    </row>
    <row r="854" spans="1:12" ht="13.5" thickBot="1">
      <c r="A854" s="174" t="e">
        <f>'[1]зона-МСК'!A896</f>
        <v>#REF!</v>
      </c>
      <c r="B854" s="174" t="e">
        <f>'[1]зона-МСК'!B896</f>
        <v>#REF!</v>
      </c>
      <c r="I854" s="215" t="e">
        <f>#REF!*1.6</f>
        <v>#REF!</v>
      </c>
      <c r="L854" s="221" t="e">
        <f>'[1]расчет '!CR856</f>
        <v>#REF!</v>
      </c>
    </row>
    <row r="855" spans="1:12" ht="13.5" thickBot="1">
      <c r="A855" s="174" t="e">
        <f>'[1]зона-МСК'!A897</f>
        <v>#REF!</v>
      </c>
      <c r="B855" s="174" t="e">
        <f>'[1]зона-МСК'!B897</f>
        <v>#REF!</v>
      </c>
      <c r="I855" s="215" t="e">
        <f>#REF!*1.6</f>
        <v>#REF!</v>
      </c>
      <c r="L855" s="221" t="e">
        <f>'[1]расчет '!CR857</f>
        <v>#REF!</v>
      </c>
    </row>
    <row r="856" spans="1:12" ht="13.5" thickBot="1">
      <c r="A856" s="174" t="e">
        <f>'[1]зона-МСК'!A898</f>
        <v>#REF!</v>
      </c>
      <c r="B856" s="174" t="e">
        <f>'[1]зона-МСК'!B898</f>
        <v>#REF!</v>
      </c>
      <c r="I856" s="215" t="e">
        <f>#REF!*1.6</f>
        <v>#REF!</v>
      </c>
      <c r="L856" s="221" t="e">
        <f>'[1]расчет '!CR858</f>
        <v>#REF!</v>
      </c>
    </row>
    <row r="857" spans="1:12" ht="13.5" thickBot="1">
      <c r="A857" s="174" t="e">
        <f>'[1]зона-МСК'!A899</f>
        <v>#REF!</v>
      </c>
      <c r="B857" s="174" t="e">
        <f>'[1]зона-МСК'!B899</f>
        <v>#REF!</v>
      </c>
      <c r="I857" s="215" t="e">
        <f>#REF!*1.6</f>
        <v>#REF!</v>
      </c>
      <c r="L857" s="221" t="e">
        <f>'[1]расчет '!CR859</f>
        <v>#REF!</v>
      </c>
    </row>
    <row r="858" spans="1:9" ht="12.75">
      <c r="A858" s="174" t="e">
        <f>'[1]зона-МСК'!A900</f>
        <v>#REF!</v>
      </c>
      <c r="B858" s="174" t="e">
        <f>'[1]зона-МСК'!B900</f>
        <v>#REF!</v>
      </c>
      <c r="I858" s="215" t="e">
        <f>#REF!*1.6</f>
        <v>#REF!</v>
      </c>
    </row>
    <row r="859" spans="1:9" ht="12.75">
      <c r="A859" s="174" t="e">
        <f>'[1]зона-МСК'!A901</f>
        <v>#REF!</v>
      </c>
      <c r="B859" s="174" t="e">
        <f>'[1]зона-МСК'!B901</f>
        <v>#REF!</v>
      </c>
      <c r="I859" s="215" t="e">
        <f>#REF!*1.6</f>
        <v>#REF!</v>
      </c>
    </row>
    <row r="860" spans="1:9" ht="12.75">
      <c r="A860" s="174" t="e">
        <f>'[1]зона-МСК'!A902</f>
        <v>#REF!</v>
      </c>
      <c r="B860" s="174" t="e">
        <f>'[1]зона-МСК'!B902</f>
        <v>#REF!</v>
      </c>
      <c r="I860" s="215" t="e">
        <f>#REF!*1.6</f>
        <v>#REF!</v>
      </c>
    </row>
    <row r="861" spans="1:2" ht="12.75">
      <c r="A861" s="174" t="e">
        <f>'[1]зона-МСК'!A903</f>
        <v>#REF!</v>
      </c>
      <c r="B861" s="174" t="e">
        <f>'[1]зона-МСК'!B903</f>
        <v>#REF!</v>
      </c>
    </row>
    <row r="862" spans="1:2" ht="12.75">
      <c r="A862" s="174" t="e">
        <f>'[1]зона-МСК'!A904</f>
        <v>#REF!</v>
      </c>
      <c r="B862" s="174" t="e">
        <f>'[1]зона-МСК'!B904</f>
        <v>#REF!</v>
      </c>
    </row>
    <row r="863" spans="1:2" ht="12.75">
      <c r="A863" s="174" t="e">
        <f>'[1]зона-МСК'!A905</f>
        <v>#REF!</v>
      </c>
      <c r="B863" s="174" t="e">
        <f>'[1]зона-МСК'!B905</f>
        <v>#REF!</v>
      </c>
    </row>
    <row r="864" spans="1:2" ht="12.75">
      <c r="A864" s="174" t="e">
        <f>'[1]зона-МСК'!A906</f>
        <v>#REF!</v>
      </c>
      <c r="B864" s="174" t="e">
        <f>'[1]зона-МСК'!B906</f>
        <v>#REF!</v>
      </c>
    </row>
    <row r="865" spans="1:2" ht="12.75">
      <c r="A865" s="174" t="e">
        <f>'[1]зона-МСК'!A907</f>
        <v>#REF!</v>
      </c>
      <c r="B865" s="174" t="e">
        <f>'[1]зона-МСК'!B907</f>
        <v>#REF!</v>
      </c>
    </row>
    <row r="934" spans="10:13" ht="12.75">
      <c r="J934" s="254"/>
      <c r="K934" s="254"/>
      <c r="L934" s="254"/>
      <c r="M934" s="254"/>
    </row>
    <row r="935" spans="10:29" ht="12.75">
      <c r="J935" s="263"/>
      <c r="K935" s="263"/>
      <c r="L935" s="263"/>
      <c r="M935" s="263"/>
      <c r="N935" s="254"/>
      <c r="O935" s="254"/>
      <c r="P935" s="254"/>
      <c r="Q935" s="254"/>
      <c r="R935" s="254"/>
      <c r="S935" s="254"/>
      <c r="T935" s="254"/>
      <c r="U935" s="254"/>
      <c r="V935" s="254"/>
      <c r="W935" s="254"/>
      <c r="X935" s="254"/>
      <c r="Y935" s="254"/>
      <c r="Z935" s="254"/>
      <c r="AA935" s="254"/>
      <c r="AB935" s="254"/>
      <c r="AC935" s="254"/>
    </row>
    <row r="936" spans="10:29" ht="12.75">
      <c r="J936" s="263"/>
      <c r="K936" s="263"/>
      <c r="L936" s="263"/>
      <c r="M936" s="263"/>
      <c r="N936" s="263"/>
      <c r="O936" s="263"/>
      <c r="P936" s="263"/>
      <c r="Q936" s="263"/>
      <c r="R936" s="263"/>
      <c r="S936" s="263"/>
      <c r="T936" s="263"/>
      <c r="U936" s="263"/>
      <c r="V936" s="263"/>
      <c r="W936" s="263"/>
      <c r="X936" s="263"/>
      <c r="Y936" s="263"/>
      <c r="Z936" s="263"/>
      <c r="AA936" s="263"/>
      <c r="AB936" s="263"/>
      <c r="AC936" s="263"/>
    </row>
    <row r="937" spans="10:29" ht="12.75">
      <c r="J937" s="263"/>
      <c r="K937" s="263"/>
      <c r="L937" s="263"/>
      <c r="M937" s="263"/>
      <c r="N937" s="263"/>
      <c r="O937" s="263"/>
      <c r="P937" s="263"/>
      <c r="Q937" s="263"/>
      <c r="R937" s="263"/>
      <c r="S937" s="263"/>
      <c r="T937" s="263"/>
      <c r="U937" s="263"/>
      <c r="V937" s="263"/>
      <c r="W937" s="263"/>
      <c r="X937" s="263"/>
      <c r="Y937" s="263"/>
      <c r="Z937" s="263"/>
      <c r="AA937" s="263"/>
      <c r="AB937" s="263"/>
      <c r="AC937" s="263"/>
    </row>
    <row r="938" spans="10:29" ht="12.75">
      <c r="J938" s="263"/>
      <c r="K938" s="263"/>
      <c r="L938" s="263"/>
      <c r="M938" s="263"/>
      <c r="N938" s="263"/>
      <c r="O938" s="263"/>
      <c r="P938" s="263"/>
      <c r="Q938" s="263"/>
      <c r="R938" s="263"/>
      <c r="S938" s="263"/>
      <c r="T938" s="263"/>
      <c r="U938" s="263"/>
      <c r="V938" s="263"/>
      <c r="W938" s="263"/>
      <c r="X938" s="263"/>
      <c r="Y938" s="263"/>
      <c r="Z938" s="263"/>
      <c r="AA938" s="263"/>
      <c r="AB938" s="263"/>
      <c r="AC938" s="263"/>
    </row>
    <row r="939" spans="10:29" ht="12.75">
      <c r="J939" s="263"/>
      <c r="K939" s="263"/>
      <c r="L939" s="263"/>
      <c r="M939" s="263"/>
      <c r="N939" s="263"/>
      <c r="O939" s="263"/>
      <c r="P939" s="263"/>
      <c r="Q939" s="263"/>
      <c r="R939" s="263"/>
      <c r="S939" s="263"/>
      <c r="T939" s="263"/>
      <c r="U939" s="263"/>
      <c r="V939" s="263"/>
      <c r="W939" s="263"/>
      <c r="X939" s="263"/>
      <c r="Y939" s="263"/>
      <c r="Z939" s="263"/>
      <c r="AA939" s="263"/>
      <c r="AB939" s="263"/>
      <c r="AC939" s="263"/>
    </row>
    <row r="940" spans="10:29" ht="12.75">
      <c r="J940" s="263"/>
      <c r="K940" s="263"/>
      <c r="L940" s="263"/>
      <c r="M940" s="263"/>
      <c r="N940" s="263"/>
      <c r="O940" s="263"/>
      <c r="P940" s="263"/>
      <c r="Q940" s="263"/>
      <c r="R940" s="263"/>
      <c r="S940" s="263"/>
      <c r="T940" s="263"/>
      <c r="U940" s="263"/>
      <c r="V940" s="263"/>
      <c r="W940" s="263"/>
      <c r="X940" s="263"/>
      <c r="Y940" s="263"/>
      <c r="Z940" s="263"/>
      <c r="AA940" s="263"/>
      <c r="AB940" s="263"/>
      <c r="AC940" s="263"/>
    </row>
    <row r="941" spans="10:29" ht="12.75">
      <c r="J941" s="263"/>
      <c r="K941" s="263"/>
      <c r="L941" s="263"/>
      <c r="M941" s="263"/>
      <c r="N941" s="263"/>
      <c r="O941" s="263"/>
      <c r="P941" s="263"/>
      <c r="Q941" s="263"/>
      <c r="R941" s="263"/>
      <c r="S941" s="263"/>
      <c r="T941" s="263"/>
      <c r="U941" s="263"/>
      <c r="V941" s="263"/>
      <c r="W941" s="263"/>
      <c r="X941" s="263"/>
      <c r="Y941" s="263"/>
      <c r="Z941" s="263"/>
      <c r="AA941" s="263"/>
      <c r="AB941" s="263"/>
      <c r="AC941" s="263"/>
    </row>
    <row r="942" spans="10:29" ht="12.75">
      <c r="J942" s="263"/>
      <c r="K942" s="263"/>
      <c r="L942" s="263"/>
      <c r="M942" s="263"/>
      <c r="N942" s="263"/>
      <c r="O942" s="263"/>
      <c r="P942" s="263"/>
      <c r="Q942" s="263"/>
      <c r="R942" s="263"/>
      <c r="S942" s="263"/>
      <c r="T942" s="263"/>
      <c r="U942" s="263"/>
      <c r="V942" s="263"/>
      <c r="W942" s="263"/>
      <c r="X942" s="263"/>
      <c r="Y942" s="263"/>
      <c r="Z942" s="263"/>
      <c r="AA942" s="263"/>
      <c r="AB942" s="263"/>
      <c r="AC942" s="263"/>
    </row>
    <row r="943" spans="10:29" ht="12.75">
      <c r="J943" s="263"/>
      <c r="K943" s="263"/>
      <c r="L943" s="263"/>
      <c r="M943" s="263"/>
      <c r="N943" s="263"/>
      <c r="O943" s="263"/>
      <c r="P943" s="263"/>
      <c r="Q943" s="263"/>
      <c r="R943" s="263"/>
      <c r="S943" s="263"/>
      <c r="T943" s="263"/>
      <c r="U943" s="263"/>
      <c r="V943" s="263"/>
      <c r="W943" s="263"/>
      <c r="X943" s="263"/>
      <c r="Y943" s="263"/>
      <c r="Z943" s="263"/>
      <c r="AA943" s="263"/>
      <c r="AB943" s="263"/>
      <c r="AC943" s="263"/>
    </row>
    <row r="944" spans="10:29" ht="12.75">
      <c r="J944" s="263"/>
      <c r="K944" s="263"/>
      <c r="L944" s="263"/>
      <c r="M944" s="263"/>
      <c r="N944" s="263"/>
      <c r="O944" s="263"/>
      <c r="P944" s="263"/>
      <c r="Q944" s="263"/>
      <c r="R944" s="263"/>
      <c r="S944" s="263"/>
      <c r="T944" s="263"/>
      <c r="U944" s="263"/>
      <c r="V944" s="263"/>
      <c r="W944" s="263"/>
      <c r="X944" s="263"/>
      <c r="Y944" s="263"/>
      <c r="Z944" s="263"/>
      <c r="AA944" s="263"/>
      <c r="AB944" s="263"/>
      <c r="AC944" s="263"/>
    </row>
    <row r="945" spans="10:29" ht="12.75">
      <c r="J945" s="263"/>
      <c r="K945" s="263"/>
      <c r="L945" s="263"/>
      <c r="M945" s="263"/>
      <c r="N945" s="263"/>
      <c r="O945" s="263"/>
      <c r="P945" s="263"/>
      <c r="Q945" s="263"/>
      <c r="R945" s="263"/>
      <c r="S945" s="263"/>
      <c r="T945" s="263"/>
      <c r="U945" s="263"/>
      <c r="V945" s="263"/>
      <c r="W945" s="263"/>
      <c r="X945" s="263"/>
      <c r="Y945" s="263"/>
      <c r="Z945" s="263"/>
      <c r="AA945" s="263"/>
      <c r="AB945" s="263"/>
      <c r="AC945" s="263"/>
    </row>
    <row r="946" spans="10:29" ht="12.75">
      <c r="J946" s="263"/>
      <c r="K946" s="263"/>
      <c r="L946" s="263"/>
      <c r="M946" s="263"/>
      <c r="N946" s="263"/>
      <c r="O946" s="263"/>
      <c r="P946" s="263"/>
      <c r="Q946" s="263"/>
      <c r="R946" s="263"/>
      <c r="S946" s="263"/>
      <c r="T946" s="263"/>
      <c r="U946" s="263"/>
      <c r="V946" s="263"/>
      <c r="W946" s="263"/>
      <c r="X946" s="263"/>
      <c r="Y946" s="263"/>
      <c r="Z946" s="263"/>
      <c r="AA946" s="263"/>
      <c r="AB946" s="263"/>
      <c r="AC946" s="263"/>
    </row>
    <row r="947" spans="10:29" ht="12.75">
      <c r="J947" s="263"/>
      <c r="K947" s="263"/>
      <c r="L947" s="263"/>
      <c r="M947" s="263"/>
      <c r="N947" s="263"/>
      <c r="O947" s="263"/>
      <c r="P947" s="263"/>
      <c r="Q947" s="263"/>
      <c r="R947" s="263"/>
      <c r="S947" s="263"/>
      <c r="T947" s="263"/>
      <c r="U947" s="263"/>
      <c r="V947" s="263"/>
      <c r="W947" s="263"/>
      <c r="X947" s="263"/>
      <c r="Y947" s="263"/>
      <c r="Z947" s="263"/>
      <c r="AA947" s="263"/>
      <c r="AB947" s="263"/>
      <c r="AC947" s="263"/>
    </row>
    <row r="948" spans="10:29" ht="12.75">
      <c r="J948" s="263"/>
      <c r="K948" s="263"/>
      <c r="L948" s="263"/>
      <c r="M948" s="263"/>
      <c r="N948" s="263"/>
      <c r="O948" s="263"/>
      <c r="P948" s="263"/>
      <c r="Q948" s="263"/>
      <c r="R948" s="263"/>
      <c r="S948" s="263"/>
      <c r="T948" s="263"/>
      <c r="U948" s="263"/>
      <c r="V948" s="263"/>
      <c r="W948" s="263"/>
      <c r="X948" s="263"/>
      <c r="Y948" s="263"/>
      <c r="Z948" s="263"/>
      <c r="AA948" s="263"/>
      <c r="AB948" s="263"/>
      <c r="AC948" s="263"/>
    </row>
    <row r="949" spans="10:29" ht="12.75">
      <c r="J949" s="263"/>
      <c r="K949" s="263"/>
      <c r="L949" s="263"/>
      <c r="M949" s="263"/>
      <c r="N949" s="263"/>
      <c r="O949" s="263"/>
      <c r="P949" s="263"/>
      <c r="Q949" s="263"/>
      <c r="R949" s="263"/>
      <c r="S949" s="263"/>
      <c r="T949" s="263"/>
      <c r="U949" s="263"/>
      <c r="V949" s="263"/>
      <c r="W949" s="263"/>
      <c r="X949" s="263"/>
      <c r="Y949" s="263"/>
      <c r="Z949" s="263"/>
      <c r="AA949" s="263"/>
      <c r="AB949" s="263"/>
      <c r="AC949" s="263"/>
    </row>
    <row r="950" spans="10:29" ht="12.75">
      <c r="J950" s="263"/>
      <c r="K950" s="263"/>
      <c r="L950" s="263"/>
      <c r="M950" s="263"/>
      <c r="N950" s="263"/>
      <c r="O950" s="263"/>
      <c r="P950" s="263"/>
      <c r="Q950" s="263"/>
      <c r="R950" s="263"/>
      <c r="S950" s="263"/>
      <c r="T950" s="263"/>
      <c r="U950" s="263"/>
      <c r="V950" s="263"/>
      <c r="W950" s="263"/>
      <c r="X950" s="263"/>
      <c r="Y950" s="263"/>
      <c r="Z950" s="263"/>
      <c r="AA950" s="263"/>
      <c r="AB950" s="263"/>
      <c r="AC950" s="263"/>
    </row>
    <row r="951" spans="10:29" ht="12.75">
      <c r="J951" s="263"/>
      <c r="K951" s="263"/>
      <c r="L951" s="263"/>
      <c r="M951" s="263"/>
      <c r="N951" s="263"/>
      <c r="O951" s="263"/>
      <c r="P951" s="263"/>
      <c r="Q951" s="263"/>
      <c r="R951" s="263"/>
      <c r="S951" s="263"/>
      <c r="T951" s="263"/>
      <c r="U951" s="263"/>
      <c r="V951" s="263"/>
      <c r="W951" s="263"/>
      <c r="X951" s="263"/>
      <c r="Y951" s="263"/>
      <c r="Z951" s="263"/>
      <c r="AA951" s="263"/>
      <c r="AB951" s="263"/>
      <c r="AC951" s="263"/>
    </row>
    <row r="952" spans="10:29" ht="12.75">
      <c r="J952" s="263"/>
      <c r="K952" s="263"/>
      <c r="L952" s="263"/>
      <c r="M952" s="263"/>
      <c r="N952" s="263"/>
      <c r="O952" s="263"/>
      <c r="P952" s="263"/>
      <c r="Q952" s="263"/>
      <c r="R952" s="263"/>
      <c r="S952" s="263"/>
      <c r="T952" s="263"/>
      <c r="U952" s="263"/>
      <c r="V952" s="263"/>
      <c r="W952" s="263"/>
      <c r="X952" s="263"/>
      <c r="Y952" s="263"/>
      <c r="Z952" s="263"/>
      <c r="AA952" s="263"/>
      <c r="AB952" s="263"/>
      <c r="AC952" s="263"/>
    </row>
    <row r="953" spans="10:29" ht="12.75">
      <c r="J953" s="263"/>
      <c r="K953" s="263"/>
      <c r="L953" s="263"/>
      <c r="M953" s="263"/>
      <c r="N953" s="263"/>
      <c r="O953" s="263"/>
      <c r="P953" s="263"/>
      <c r="Q953" s="263"/>
      <c r="R953" s="263"/>
      <c r="S953" s="263"/>
      <c r="T953" s="263"/>
      <c r="U953" s="263"/>
      <c r="V953" s="263"/>
      <c r="W953" s="263"/>
      <c r="X953" s="263"/>
      <c r="Y953" s="263"/>
      <c r="Z953" s="263"/>
      <c r="AA953" s="263"/>
      <c r="AB953" s="263"/>
      <c r="AC953" s="263"/>
    </row>
    <row r="954" spans="10:29" ht="12.75">
      <c r="J954" s="263"/>
      <c r="K954" s="263"/>
      <c r="L954" s="263"/>
      <c r="M954" s="263"/>
      <c r="N954" s="263"/>
      <c r="O954" s="263"/>
      <c r="P954" s="263"/>
      <c r="Q954" s="263"/>
      <c r="R954" s="263"/>
      <c r="S954" s="263"/>
      <c r="T954" s="263"/>
      <c r="U954" s="263"/>
      <c r="V954" s="263"/>
      <c r="W954" s="263"/>
      <c r="X954" s="263"/>
      <c r="Y954" s="263"/>
      <c r="Z954" s="263"/>
      <c r="AA954" s="263"/>
      <c r="AB954" s="263"/>
      <c r="AC954" s="263"/>
    </row>
    <row r="955" spans="10:29" ht="12.75">
      <c r="J955" s="263"/>
      <c r="K955" s="263"/>
      <c r="L955" s="263"/>
      <c r="M955" s="263"/>
      <c r="N955" s="263"/>
      <c r="O955" s="263"/>
      <c r="P955" s="263"/>
      <c r="Q955" s="263"/>
      <c r="R955" s="263"/>
      <c r="S955" s="263"/>
      <c r="T955" s="263"/>
      <c r="U955" s="263"/>
      <c r="V955" s="263"/>
      <c r="W955" s="263"/>
      <c r="X955" s="263"/>
      <c r="Y955" s="263"/>
      <c r="Z955" s="263"/>
      <c r="AA955" s="263"/>
      <c r="AB955" s="263"/>
      <c r="AC955" s="263"/>
    </row>
    <row r="956" spans="10:29" ht="12.75">
      <c r="J956" s="263"/>
      <c r="K956" s="263"/>
      <c r="L956" s="263"/>
      <c r="M956" s="263"/>
      <c r="N956" s="263"/>
      <c r="O956" s="263"/>
      <c r="P956" s="263"/>
      <c r="Q956" s="263"/>
      <c r="R956" s="263"/>
      <c r="S956" s="263"/>
      <c r="T956" s="263"/>
      <c r="U956" s="263"/>
      <c r="V956" s="263"/>
      <c r="W956" s="263"/>
      <c r="X956" s="263"/>
      <c r="Y956" s="263"/>
      <c r="Z956" s="263"/>
      <c r="AA956" s="263"/>
      <c r="AB956" s="263"/>
      <c r="AC956" s="263"/>
    </row>
    <row r="957" spans="10:29" ht="12.75">
      <c r="J957" s="263"/>
      <c r="K957" s="263"/>
      <c r="L957" s="263"/>
      <c r="M957" s="263"/>
      <c r="N957" s="263"/>
      <c r="O957" s="263"/>
      <c r="P957" s="263"/>
      <c r="Q957" s="263"/>
      <c r="R957" s="263"/>
      <c r="S957" s="263"/>
      <c r="T957" s="263"/>
      <c r="U957" s="263"/>
      <c r="V957" s="263"/>
      <c r="W957" s="263"/>
      <c r="X957" s="263"/>
      <c r="Y957" s="263"/>
      <c r="Z957" s="263"/>
      <c r="AA957" s="263"/>
      <c r="AB957" s="263"/>
      <c r="AC957" s="263"/>
    </row>
    <row r="958" spans="10:29" ht="12.75">
      <c r="J958" s="263"/>
      <c r="K958" s="263"/>
      <c r="L958" s="263"/>
      <c r="M958" s="263"/>
      <c r="N958" s="263"/>
      <c r="O958" s="263"/>
      <c r="P958" s="263"/>
      <c r="Q958" s="263"/>
      <c r="R958" s="263"/>
      <c r="S958" s="263"/>
      <c r="T958" s="263"/>
      <c r="U958" s="263"/>
      <c r="V958" s="263"/>
      <c r="W958" s="263"/>
      <c r="X958" s="263"/>
      <c r="Y958" s="263"/>
      <c r="Z958" s="263"/>
      <c r="AA958" s="263"/>
      <c r="AB958" s="263"/>
      <c r="AC958" s="263"/>
    </row>
    <row r="959" spans="10:29" ht="12.75">
      <c r="J959" s="263"/>
      <c r="K959" s="263"/>
      <c r="L959" s="263"/>
      <c r="M959" s="263"/>
      <c r="N959" s="263"/>
      <c r="O959" s="263"/>
      <c r="P959" s="263"/>
      <c r="Q959" s="263"/>
      <c r="R959" s="263"/>
      <c r="S959" s="263"/>
      <c r="T959" s="263"/>
      <c r="U959" s="263"/>
      <c r="V959" s="263"/>
      <c r="W959" s="263"/>
      <c r="X959" s="263"/>
      <c r="Y959" s="263"/>
      <c r="Z959" s="263"/>
      <c r="AA959" s="263"/>
      <c r="AB959" s="263"/>
      <c r="AC959" s="263"/>
    </row>
    <row r="960" spans="10:29" ht="12.75">
      <c r="J960" s="263"/>
      <c r="K960" s="263"/>
      <c r="L960" s="263"/>
      <c r="M960" s="263"/>
      <c r="N960" s="263"/>
      <c r="O960" s="263"/>
      <c r="P960" s="263"/>
      <c r="Q960" s="263"/>
      <c r="R960" s="263"/>
      <c r="S960" s="263"/>
      <c r="T960" s="263"/>
      <c r="U960" s="263"/>
      <c r="V960" s="263"/>
      <c r="W960" s="263"/>
      <c r="X960" s="263"/>
      <c r="Y960" s="263"/>
      <c r="Z960" s="263"/>
      <c r="AA960" s="263"/>
      <c r="AB960" s="263"/>
      <c r="AC960" s="263"/>
    </row>
    <row r="961" spans="10:29" ht="12.75">
      <c r="J961" s="263"/>
      <c r="K961" s="263"/>
      <c r="L961" s="263"/>
      <c r="M961" s="263"/>
      <c r="N961" s="263"/>
      <c r="O961" s="263"/>
      <c r="P961" s="263"/>
      <c r="Q961" s="263"/>
      <c r="R961" s="263"/>
      <c r="S961" s="263"/>
      <c r="T961" s="263"/>
      <c r="U961" s="263"/>
      <c r="V961" s="263"/>
      <c r="W961" s="263"/>
      <c r="X961" s="263"/>
      <c r="Y961" s="263"/>
      <c r="Z961" s="263"/>
      <c r="AA961" s="263"/>
      <c r="AB961" s="263"/>
      <c r="AC961" s="263"/>
    </row>
    <row r="962" spans="10:29" ht="12.75">
      <c r="J962" s="263"/>
      <c r="K962" s="263"/>
      <c r="L962" s="263"/>
      <c r="M962" s="263"/>
      <c r="N962" s="263"/>
      <c r="O962" s="263"/>
      <c r="P962" s="263"/>
      <c r="Q962" s="263"/>
      <c r="R962" s="263"/>
      <c r="S962" s="263"/>
      <c r="T962" s="263"/>
      <c r="U962" s="263"/>
      <c r="V962" s="263"/>
      <c r="W962" s="263"/>
      <c r="X962" s="263"/>
      <c r="Y962" s="263"/>
      <c r="Z962" s="263"/>
      <c r="AA962" s="263"/>
      <c r="AB962" s="263"/>
      <c r="AC962" s="263"/>
    </row>
    <row r="963" spans="10:29" ht="12.75">
      <c r="J963" s="263"/>
      <c r="K963" s="263"/>
      <c r="L963" s="263"/>
      <c r="M963" s="263"/>
      <c r="N963" s="263"/>
      <c r="O963" s="263"/>
      <c r="P963" s="263"/>
      <c r="Q963" s="263"/>
      <c r="R963" s="263"/>
      <c r="S963" s="263"/>
      <c r="T963" s="263"/>
      <c r="U963" s="263"/>
      <c r="V963" s="263"/>
      <c r="W963" s="263"/>
      <c r="X963" s="263"/>
      <c r="Y963" s="263"/>
      <c r="Z963" s="263"/>
      <c r="AA963" s="263"/>
      <c r="AB963" s="263"/>
      <c r="AC963" s="263"/>
    </row>
    <row r="964" spans="10:29" ht="12.75">
      <c r="J964" s="263"/>
      <c r="K964" s="263"/>
      <c r="L964" s="263"/>
      <c r="M964" s="263"/>
      <c r="N964" s="263"/>
      <c r="O964" s="263"/>
      <c r="P964" s="263"/>
      <c r="Q964" s="263"/>
      <c r="R964" s="263"/>
      <c r="S964" s="263"/>
      <c r="T964" s="263"/>
      <c r="U964" s="263"/>
      <c r="V964" s="263"/>
      <c r="W964" s="263"/>
      <c r="X964" s="263"/>
      <c r="Y964" s="263"/>
      <c r="Z964" s="263"/>
      <c r="AA964" s="263"/>
      <c r="AB964" s="263"/>
      <c r="AC964" s="263"/>
    </row>
    <row r="965" spans="10:29" ht="12.75">
      <c r="J965" s="263"/>
      <c r="K965" s="263"/>
      <c r="L965" s="263"/>
      <c r="M965" s="263"/>
      <c r="N965" s="263"/>
      <c r="O965" s="263"/>
      <c r="P965" s="263"/>
      <c r="Q965" s="263"/>
      <c r="R965" s="263"/>
      <c r="S965" s="263"/>
      <c r="T965" s="263"/>
      <c r="U965" s="263"/>
      <c r="V965" s="263"/>
      <c r="W965" s="263"/>
      <c r="X965" s="263"/>
      <c r="Y965" s="263"/>
      <c r="Z965" s="263"/>
      <c r="AA965" s="263"/>
      <c r="AB965" s="263"/>
      <c r="AC965" s="263"/>
    </row>
    <row r="966" spans="10:29" ht="12.75">
      <c r="J966" s="263"/>
      <c r="K966" s="263"/>
      <c r="L966" s="263"/>
      <c r="M966" s="263"/>
      <c r="N966" s="263"/>
      <c r="O966" s="263"/>
      <c r="P966" s="263"/>
      <c r="Q966" s="263"/>
      <c r="R966" s="263"/>
      <c r="S966" s="263"/>
      <c r="T966" s="263"/>
      <c r="U966" s="263"/>
      <c r="V966" s="263"/>
      <c r="W966" s="263"/>
      <c r="X966" s="263"/>
      <c r="Y966" s="263"/>
      <c r="Z966" s="263"/>
      <c r="AA966" s="263"/>
      <c r="AB966" s="263"/>
      <c r="AC966" s="263"/>
    </row>
    <row r="967" spans="10:29" ht="12.75">
      <c r="J967" s="263"/>
      <c r="K967" s="263"/>
      <c r="L967" s="263"/>
      <c r="M967" s="263"/>
      <c r="N967" s="263"/>
      <c r="O967" s="263"/>
      <c r="P967" s="263"/>
      <c r="Q967" s="263"/>
      <c r="R967" s="263"/>
      <c r="S967" s="263"/>
      <c r="T967" s="263"/>
      <c r="U967" s="263"/>
      <c r="V967" s="263"/>
      <c r="W967" s="263"/>
      <c r="X967" s="263"/>
      <c r="Y967" s="263"/>
      <c r="Z967" s="263"/>
      <c r="AA967" s="263"/>
      <c r="AB967" s="263"/>
      <c r="AC967" s="263"/>
    </row>
    <row r="968" spans="10:29" ht="12.75">
      <c r="J968" s="263"/>
      <c r="K968" s="263"/>
      <c r="L968" s="263"/>
      <c r="M968" s="263"/>
      <c r="N968" s="263"/>
      <c r="O968" s="263"/>
      <c r="P968" s="263"/>
      <c r="Q968" s="263"/>
      <c r="R968" s="263"/>
      <c r="S968" s="263"/>
      <c r="T968" s="263"/>
      <c r="U968" s="263"/>
      <c r="V968" s="263"/>
      <c r="W968" s="263"/>
      <c r="X968" s="263"/>
      <c r="Y968" s="263"/>
      <c r="Z968" s="263"/>
      <c r="AA968" s="263"/>
      <c r="AB968" s="263"/>
      <c r="AC968" s="263"/>
    </row>
    <row r="969" spans="10:29" ht="12.75">
      <c r="J969" s="263"/>
      <c r="K969" s="263"/>
      <c r="L969" s="263"/>
      <c r="M969" s="263"/>
      <c r="N969" s="263"/>
      <c r="O969" s="263"/>
      <c r="P969" s="263"/>
      <c r="Q969" s="263"/>
      <c r="R969" s="263"/>
      <c r="S969" s="263"/>
      <c r="T969" s="263"/>
      <c r="U969" s="263"/>
      <c r="V969" s="263"/>
      <c r="W969" s="263"/>
      <c r="X969" s="263"/>
      <c r="Y969" s="263"/>
      <c r="Z969" s="263"/>
      <c r="AA969" s="263"/>
      <c r="AB969" s="263"/>
      <c r="AC969" s="263"/>
    </row>
    <row r="970" spans="10:29" ht="12.75">
      <c r="J970" s="263"/>
      <c r="K970" s="263"/>
      <c r="L970" s="263"/>
      <c r="M970" s="263"/>
      <c r="N970" s="263"/>
      <c r="O970" s="263"/>
      <c r="P970" s="263"/>
      <c r="Q970" s="263"/>
      <c r="R970" s="263"/>
      <c r="S970" s="263"/>
      <c r="T970" s="263"/>
      <c r="U970" s="263"/>
      <c r="V970" s="263"/>
      <c r="W970" s="263"/>
      <c r="X970" s="263"/>
      <c r="Y970" s="263"/>
      <c r="Z970" s="263"/>
      <c r="AA970" s="263"/>
      <c r="AB970" s="263"/>
      <c r="AC970" s="263"/>
    </row>
    <row r="971" spans="10:29" ht="12.75">
      <c r="J971" s="263"/>
      <c r="K971" s="263"/>
      <c r="L971" s="263"/>
      <c r="M971" s="263"/>
      <c r="N971" s="263"/>
      <c r="O971" s="263"/>
      <c r="P971" s="263"/>
      <c r="Q971" s="263"/>
      <c r="R971" s="263"/>
      <c r="S971" s="263"/>
      <c r="T971" s="263"/>
      <c r="U971" s="263"/>
      <c r="V971" s="263"/>
      <c r="W971" s="263"/>
      <c r="X971" s="263"/>
      <c r="Y971" s="263"/>
      <c r="Z971" s="263"/>
      <c r="AA971" s="263"/>
      <c r="AB971" s="263"/>
      <c r="AC971" s="263"/>
    </row>
    <row r="972" spans="10:29" ht="12.75">
      <c r="J972" s="263"/>
      <c r="K972" s="263"/>
      <c r="L972" s="263"/>
      <c r="M972" s="263"/>
      <c r="N972" s="263"/>
      <c r="O972" s="263"/>
      <c r="P972" s="263"/>
      <c r="Q972" s="263"/>
      <c r="R972" s="263"/>
      <c r="S972" s="263"/>
      <c r="T972" s="263"/>
      <c r="U972" s="263"/>
      <c r="V972" s="263"/>
      <c r="W972" s="263"/>
      <c r="X972" s="263"/>
      <c r="Y972" s="263"/>
      <c r="Z972" s="263"/>
      <c r="AA972" s="263"/>
      <c r="AB972" s="263"/>
      <c r="AC972" s="263"/>
    </row>
    <row r="973" spans="10:29" ht="12.75">
      <c r="J973" s="263"/>
      <c r="K973" s="263"/>
      <c r="L973" s="263"/>
      <c r="M973" s="263"/>
      <c r="N973" s="263"/>
      <c r="O973" s="263"/>
      <c r="P973" s="263"/>
      <c r="Q973" s="263"/>
      <c r="R973" s="263"/>
      <c r="S973" s="263"/>
      <c r="T973" s="263"/>
      <c r="U973" s="263"/>
      <c r="V973" s="263"/>
      <c r="W973" s="263"/>
      <c r="X973" s="263"/>
      <c r="Y973" s="263"/>
      <c r="Z973" s="263"/>
      <c r="AA973" s="263"/>
      <c r="AB973" s="263"/>
      <c r="AC973" s="263"/>
    </row>
    <row r="974" spans="10:29" ht="12.75">
      <c r="J974" s="263"/>
      <c r="K974" s="263"/>
      <c r="L974" s="263"/>
      <c r="M974" s="263"/>
      <c r="N974" s="263"/>
      <c r="O974" s="263"/>
      <c r="P974" s="263"/>
      <c r="Q974" s="263"/>
      <c r="R974" s="263"/>
      <c r="S974" s="263"/>
      <c r="T974" s="263"/>
      <c r="U974" s="263"/>
      <c r="V974" s="263"/>
      <c r="W974" s="263"/>
      <c r="X974" s="263"/>
      <c r="Y974" s="263"/>
      <c r="Z974" s="263"/>
      <c r="AA974" s="263"/>
      <c r="AB974" s="263"/>
      <c r="AC974" s="263"/>
    </row>
    <row r="975" spans="10:29" ht="12.75">
      <c r="J975" s="263"/>
      <c r="K975" s="263"/>
      <c r="L975" s="263"/>
      <c r="M975" s="263"/>
      <c r="N975" s="263"/>
      <c r="O975" s="263"/>
      <c r="P975" s="263"/>
      <c r="Q975" s="263"/>
      <c r="R975" s="263"/>
      <c r="S975" s="263"/>
      <c r="T975" s="263"/>
      <c r="U975" s="263"/>
      <c r="V975" s="263"/>
      <c r="W975" s="263"/>
      <c r="X975" s="263"/>
      <c r="Y975" s="263"/>
      <c r="Z975" s="263"/>
      <c r="AA975" s="263"/>
      <c r="AB975" s="263"/>
      <c r="AC975" s="263"/>
    </row>
    <row r="976" spans="10:29" ht="12.75">
      <c r="J976" s="263"/>
      <c r="K976" s="263"/>
      <c r="L976" s="263"/>
      <c r="M976" s="263"/>
      <c r="N976" s="263"/>
      <c r="O976" s="263"/>
      <c r="P976" s="263"/>
      <c r="Q976" s="263"/>
      <c r="R976" s="263"/>
      <c r="S976" s="263"/>
      <c r="T976" s="263"/>
      <c r="U976" s="263"/>
      <c r="V976" s="263"/>
      <c r="W976" s="263"/>
      <c r="X976" s="263"/>
      <c r="Y976" s="263"/>
      <c r="Z976" s="263"/>
      <c r="AA976" s="263"/>
      <c r="AB976" s="263"/>
      <c r="AC976" s="263"/>
    </row>
    <row r="977" spans="10:29" ht="12.75">
      <c r="J977" s="263"/>
      <c r="K977" s="263"/>
      <c r="L977" s="263"/>
      <c r="M977" s="263"/>
      <c r="N977" s="263"/>
      <c r="O977" s="263"/>
      <c r="P977" s="263"/>
      <c r="Q977" s="263"/>
      <c r="R977" s="263"/>
      <c r="S977" s="263"/>
      <c r="T977" s="263"/>
      <c r="U977" s="263"/>
      <c r="V977" s="263"/>
      <c r="W977" s="263"/>
      <c r="X977" s="263"/>
      <c r="Y977" s="263"/>
      <c r="Z977" s="263"/>
      <c r="AA977" s="263"/>
      <c r="AB977" s="263"/>
      <c r="AC977" s="263"/>
    </row>
    <row r="978" spans="10:29" ht="12.75">
      <c r="J978" s="263"/>
      <c r="K978" s="263"/>
      <c r="L978" s="263"/>
      <c r="M978" s="263"/>
      <c r="N978" s="263"/>
      <c r="O978" s="263"/>
      <c r="P978" s="263"/>
      <c r="Q978" s="263"/>
      <c r="R978" s="263"/>
      <c r="S978" s="263"/>
      <c r="T978" s="263"/>
      <c r="U978" s="263"/>
      <c r="V978" s="263"/>
      <c r="W978" s="263"/>
      <c r="X978" s="263"/>
      <c r="Y978" s="263"/>
      <c r="Z978" s="263"/>
      <c r="AA978" s="263"/>
      <c r="AB978" s="263"/>
      <c r="AC978" s="263"/>
    </row>
    <row r="979" spans="10:29" ht="12.75">
      <c r="J979" s="263"/>
      <c r="K979" s="263"/>
      <c r="L979" s="263"/>
      <c r="M979" s="263"/>
      <c r="N979" s="263"/>
      <c r="O979" s="263"/>
      <c r="P979" s="263"/>
      <c r="Q979" s="263"/>
      <c r="R979" s="263"/>
      <c r="S979" s="263"/>
      <c r="T979" s="263"/>
      <c r="U979" s="263"/>
      <c r="V979" s="263"/>
      <c r="W979" s="263"/>
      <c r="X979" s="263"/>
      <c r="Y979" s="263"/>
      <c r="Z979" s="263"/>
      <c r="AA979" s="263"/>
      <c r="AB979" s="263"/>
      <c r="AC979" s="263"/>
    </row>
    <row r="980" spans="10:29" ht="12.75">
      <c r="J980" s="263"/>
      <c r="K980" s="263"/>
      <c r="L980" s="263"/>
      <c r="M980" s="263"/>
      <c r="N980" s="263"/>
      <c r="O980" s="263"/>
      <c r="P980" s="263"/>
      <c r="Q980" s="263"/>
      <c r="R980" s="263"/>
      <c r="S980" s="263"/>
      <c r="T980" s="263"/>
      <c r="U980" s="263"/>
      <c r="V980" s="263"/>
      <c r="W980" s="263"/>
      <c r="X980" s="263"/>
      <c r="Y980" s="263"/>
      <c r="Z980" s="263"/>
      <c r="AA980" s="263"/>
      <c r="AB980" s="263"/>
      <c r="AC980" s="263"/>
    </row>
    <row r="981" spans="10:29" ht="12.75">
      <c r="J981" s="263"/>
      <c r="K981" s="263"/>
      <c r="L981" s="263"/>
      <c r="M981" s="263"/>
      <c r="N981" s="263"/>
      <c r="O981" s="263"/>
      <c r="P981" s="263"/>
      <c r="Q981" s="263"/>
      <c r="R981" s="263"/>
      <c r="S981" s="263"/>
      <c r="T981" s="263"/>
      <c r="U981" s="263"/>
      <c r="V981" s="263"/>
      <c r="W981" s="263"/>
      <c r="X981" s="263"/>
      <c r="Y981" s="263"/>
      <c r="Z981" s="263"/>
      <c r="AA981" s="263"/>
      <c r="AB981" s="263"/>
      <c r="AC981" s="263"/>
    </row>
    <row r="982" spans="10:29" ht="12.75">
      <c r="J982" s="263"/>
      <c r="K982" s="263"/>
      <c r="L982" s="263"/>
      <c r="M982" s="263"/>
      <c r="N982" s="263"/>
      <c r="O982" s="263"/>
      <c r="P982" s="263"/>
      <c r="Q982" s="263"/>
      <c r="R982" s="263"/>
      <c r="S982" s="263"/>
      <c r="T982" s="263"/>
      <c r="U982" s="263"/>
      <c r="V982" s="263"/>
      <c r="W982" s="263"/>
      <c r="X982" s="263"/>
      <c r="Y982" s="263"/>
      <c r="Z982" s="263"/>
      <c r="AA982" s="263"/>
      <c r="AB982" s="263"/>
      <c r="AC982" s="263"/>
    </row>
    <row r="983" spans="10:29" ht="12.75">
      <c r="J983" s="263"/>
      <c r="K983" s="263"/>
      <c r="L983" s="263"/>
      <c r="M983" s="263"/>
      <c r="N983" s="263"/>
      <c r="O983" s="263"/>
      <c r="P983" s="263"/>
      <c r="Q983" s="263"/>
      <c r="R983" s="263"/>
      <c r="S983" s="263"/>
      <c r="T983" s="263"/>
      <c r="U983" s="263"/>
      <c r="V983" s="263"/>
      <c r="W983" s="263"/>
      <c r="X983" s="263"/>
      <c r="Y983" s="263"/>
      <c r="Z983" s="263"/>
      <c r="AA983" s="263"/>
      <c r="AB983" s="263"/>
      <c r="AC983" s="263"/>
    </row>
    <row r="984" spans="10:29" ht="12.75">
      <c r="J984" s="263"/>
      <c r="K984" s="263"/>
      <c r="L984" s="263"/>
      <c r="M984" s="263"/>
      <c r="N984" s="263"/>
      <c r="O984" s="263"/>
      <c r="P984" s="263"/>
      <c r="Q984" s="263"/>
      <c r="R984" s="263"/>
      <c r="S984" s="263"/>
      <c r="T984" s="263"/>
      <c r="U984" s="263"/>
      <c r="V984" s="263"/>
      <c r="W984" s="263"/>
      <c r="X984" s="263"/>
      <c r="Y984" s="263"/>
      <c r="Z984" s="263"/>
      <c r="AA984" s="263"/>
      <c r="AB984" s="263"/>
      <c r="AC984" s="263"/>
    </row>
    <row r="985" spans="10:29" ht="12.75">
      <c r="J985" s="263"/>
      <c r="K985" s="263"/>
      <c r="L985" s="263"/>
      <c r="M985" s="263"/>
      <c r="N985" s="263"/>
      <c r="O985" s="263"/>
      <c r="P985" s="263"/>
      <c r="Q985" s="263"/>
      <c r="R985" s="263"/>
      <c r="S985" s="263"/>
      <c r="T985" s="263"/>
      <c r="U985" s="263"/>
      <c r="V985" s="263"/>
      <c r="W985" s="263"/>
      <c r="X985" s="263"/>
      <c r="Y985" s="263"/>
      <c r="Z985" s="263"/>
      <c r="AA985" s="263"/>
      <c r="AB985" s="263"/>
      <c r="AC985" s="263"/>
    </row>
    <row r="986" spans="10:29" ht="12.75">
      <c r="J986" s="263"/>
      <c r="K986" s="263"/>
      <c r="L986" s="263"/>
      <c r="M986" s="263"/>
      <c r="N986" s="263"/>
      <c r="O986" s="263"/>
      <c r="P986" s="263"/>
      <c r="Q986" s="263"/>
      <c r="R986" s="263"/>
      <c r="S986" s="263"/>
      <c r="T986" s="263"/>
      <c r="U986" s="263"/>
      <c r="V986" s="263"/>
      <c r="W986" s="263"/>
      <c r="X986" s="263"/>
      <c r="Y986" s="263"/>
      <c r="Z986" s="263"/>
      <c r="AA986" s="263"/>
      <c r="AB986" s="263"/>
      <c r="AC986" s="263"/>
    </row>
    <row r="987" spans="10:29" ht="12.75">
      <c r="J987" s="263"/>
      <c r="K987" s="263"/>
      <c r="L987" s="263"/>
      <c r="M987" s="263"/>
      <c r="N987" s="263"/>
      <c r="O987" s="263"/>
      <c r="P987" s="263"/>
      <c r="Q987" s="263"/>
      <c r="R987" s="263"/>
      <c r="S987" s="263"/>
      <c r="T987" s="263"/>
      <c r="U987" s="263"/>
      <c r="V987" s="263"/>
      <c r="W987" s="263"/>
      <c r="X987" s="263"/>
      <c r="Y987" s="263"/>
      <c r="Z987" s="263"/>
      <c r="AA987" s="263"/>
      <c r="AB987" s="263"/>
      <c r="AC987" s="263"/>
    </row>
    <row r="988" spans="10:29" ht="12.75">
      <c r="J988" s="263"/>
      <c r="K988" s="263"/>
      <c r="L988" s="263"/>
      <c r="M988" s="263"/>
      <c r="N988" s="263"/>
      <c r="O988" s="263"/>
      <c r="P988" s="263"/>
      <c r="Q988" s="263"/>
      <c r="R988" s="263"/>
      <c r="S988" s="263"/>
      <c r="T988" s="263"/>
      <c r="U988" s="263"/>
      <c r="V988" s="263"/>
      <c r="W988" s="263"/>
      <c r="X988" s="263"/>
      <c r="Y988" s="263"/>
      <c r="Z988" s="263"/>
      <c r="AA988" s="263"/>
      <c r="AB988" s="263"/>
      <c r="AC988" s="263"/>
    </row>
    <row r="989" spans="10:29" ht="12.75">
      <c r="J989" s="263"/>
      <c r="K989" s="263"/>
      <c r="L989" s="263"/>
      <c r="M989" s="263"/>
      <c r="N989" s="263"/>
      <c r="O989" s="263"/>
      <c r="P989" s="263"/>
      <c r="Q989" s="263"/>
      <c r="R989" s="263"/>
      <c r="S989" s="263"/>
      <c r="T989" s="263"/>
      <c r="U989" s="263"/>
      <c r="V989" s="263"/>
      <c r="W989" s="263"/>
      <c r="X989" s="263"/>
      <c r="Y989" s="263"/>
      <c r="Z989" s="263"/>
      <c r="AA989" s="263"/>
      <c r="AB989" s="263"/>
      <c r="AC989" s="263"/>
    </row>
    <row r="990" spans="10:29" ht="12.75">
      <c r="J990" s="263"/>
      <c r="K990" s="263"/>
      <c r="L990" s="263"/>
      <c r="M990" s="263"/>
      <c r="N990" s="263"/>
      <c r="O990" s="263"/>
      <c r="P990" s="263"/>
      <c r="Q990" s="263"/>
      <c r="R990" s="263"/>
      <c r="S990" s="263"/>
      <c r="T990" s="263"/>
      <c r="U990" s="263"/>
      <c r="V990" s="263"/>
      <c r="W990" s="263"/>
      <c r="X990" s="263"/>
      <c r="Y990" s="263"/>
      <c r="Z990" s="263"/>
      <c r="AA990" s="263"/>
      <c r="AB990" s="263"/>
      <c r="AC990" s="263"/>
    </row>
    <row r="991" spans="10:29" ht="12.75">
      <c r="J991" s="263"/>
      <c r="K991" s="263"/>
      <c r="L991" s="263"/>
      <c r="M991" s="263"/>
      <c r="N991" s="263"/>
      <c r="O991" s="263"/>
      <c r="P991" s="263"/>
      <c r="Q991" s="263"/>
      <c r="R991" s="263"/>
      <c r="S991" s="263"/>
      <c r="T991" s="263"/>
      <c r="U991" s="263"/>
      <c r="V991" s="263"/>
      <c r="W991" s="263"/>
      <c r="X991" s="263"/>
      <c r="Y991" s="263"/>
      <c r="Z991" s="263"/>
      <c r="AA991" s="263"/>
      <c r="AB991" s="263"/>
      <c r="AC991" s="263"/>
    </row>
    <row r="992" spans="10:29" ht="12.75">
      <c r="J992" s="263"/>
      <c r="K992" s="263"/>
      <c r="L992" s="263"/>
      <c r="M992" s="263"/>
      <c r="N992" s="263"/>
      <c r="O992" s="263"/>
      <c r="P992" s="263"/>
      <c r="Q992" s="263"/>
      <c r="R992" s="263"/>
      <c r="S992" s="263"/>
      <c r="T992" s="263"/>
      <c r="U992" s="263"/>
      <c r="V992" s="263"/>
      <c r="W992" s="263"/>
      <c r="X992" s="263"/>
      <c r="Y992" s="263"/>
      <c r="Z992" s="263"/>
      <c r="AA992" s="263"/>
      <c r="AB992" s="263"/>
      <c r="AC992" s="263"/>
    </row>
    <row r="993" spans="10:29" ht="12.75">
      <c r="J993" s="263"/>
      <c r="K993" s="263"/>
      <c r="L993" s="263"/>
      <c r="M993" s="263"/>
      <c r="N993" s="263"/>
      <c r="O993" s="263"/>
      <c r="P993" s="263"/>
      <c r="Q993" s="263"/>
      <c r="R993" s="263"/>
      <c r="S993" s="263"/>
      <c r="T993" s="263"/>
      <c r="U993" s="263"/>
      <c r="V993" s="263"/>
      <c r="W993" s="263"/>
      <c r="X993" s="263"/>
      <c r="Y993" s="263"/>
      <c r="Z993" s="263"/>
      <c r="AA993" s="263"/>
      <c r="AB993" s="263"/>
      <c r="AC993" s="263"/>
    </row>
    <row r="994" spans="10:29" ht="12.75">
      <c r="J994" s="263"/>
      <c r="K994" s="263"/>
      <c r="L994" s="263"/>
      <c r="M994" s="263"/>
      <c r="N994" s="263"/>
      <c r="O994" s="263"/>
      <c r="P994" s="263"/>
      <c r="Q994" s="263"/>
      <c r="R994" s="263"/>
      <c r="S994" s="263"/>
      <c r="T994" s="263"/>
      <c r="U994" s="263"/>
      <c r="V994" s="263"/>
      <c r="W994" s="263"/>
      <c r="X994" s="263"/>
      <c r="Y994" s="263"/>
      <c r="Z994" s="263"/>
      <c r="AA994" s="263"/>
      <c r="AB994" s="263"/>
      <c r="AC994" s="263"/>
    </row>
    <row r="995" spans="10:29" ht="12.75">
      <c r="J995" s="263"/>
      <c r="K995" s="263"/>
      <c r="L995" s="263"/>
      <c r="M995" s="263"/>
      <c r="N995" s="263"/>
      <c r="O995" s="263"/>
      <c r="P995" s="263"/>
      <c r="Q995" s="263"/>
      <c r="R995" s="263"/>
      <c r="S995" s="263"/>
      <c r="T995" s="263"/>
      <c r="U995" s="263"/>
      <c r="V995" s="263"/>
      <c r="W995" s="263"/>
      <c r="X995" s="263"/>
      <c r="Y995" s="263"/>
      <c r="Z995" s="263"/>
      <c r="AA995" s="263"/>
      <c r="AB995" s="263"/>
      <c r="AC995" s="263"/>
    </row>
    <row r="996" spans="10:29" ht="12.75">
      <c r="J996" s="263"/>
      <c r="K996" s="263"/>
      <c r="L996" s="263"/>
      <c r="M996" s="263"/>
      <c r="N996" s="263"/>
      <c r="O996" s="263"/>
      <c r="P996" s="263"/>
      <c r="Q996" s="263"/>
      <c r="R996" s="263"/>
      <c r="S996" s="263"/>
      <c r="T996" s="263"/>
      <c r="U996" s="263"/>
      <c r="V996" s="263"/>
      <c r="W996" s="263"/>
      <c r="X996" s="263"/>
      <c r="Y996" s="263"/>
      <c r="Z996" s="263"/>
      <c r="AA996" s="263"/>
      <c r="AB996" s="263"/>
      <c r="AC996" s="263"/>
    </row>
    <row r="997" spans="10:29" ht="12.75">
      <c r="J997" s="263"/>
      <c r="K997" s="263"/>
      <c r="L997" s="263"/>
      <c r="M997" s="263"/>
      <c r="N997" s="263"/>
      <c r="O997" s="263"/>
      <c r="P997" s="263"/>
      <c r="Q997" s="263"/>
      <c r="R997" s="263"/>
      <c r="S997" s="263"/>
      <c r="T997" s="263"/>
      <c r="U997" s="263"/>
      <c r="V997" s="263"/>
      <c r="W997" s="263"/>
      <c r="X997" s="263"/>
      <c r="Y997" s="263"/>
      <c r="Z997" s="263"/>
      <c r="AA997" s="263"/>
      <c r="AB997" s="263"/>
      <c r="AC997" s="263"/>
    </row>
    <row r="998" spans="10:29" ht="12.75">
      <c r="J998" s="263"/>
      <c r="K998" s="263"/>
      <c r="L998" s="263"/>
      <c r="M998" s="263"/>
      <c r="N998" s="263"/>
      <c r="O998" s="263"/>
      <c r="P998" s="263"/>
      <c r="Q998" s="263"/>
      <c r="R998" s="263"/>
      <c r="S998" s="263"/>
      <c r="T998" s="263"/>
      <c r="U998" s="263"/>
      <c r="V998" s="263"/>
      <c r="W998" s="263"/>
      <c r="X998" s="263"/>
      <c r="Y998" s="263"/>
      <c r="Z998" s="263"/>
      <c r="AA998" s="263"/>
      <c r="AB998" s="263"/>
      <c r="AC998" s="263"/>
    </row>
    <row r="999" spans="10:29" ht="12.75">
      <c r="J999" s="263"/>
      <c r="K999" s="263"/>
      <c r="L999" s="263"/>
      <c r="M999" s="263"/>
      <c r="N999" s="263"/>
      <c r="O999" s="263"/>
      <c r="P999" s="263"/>
      <c r="Q999" s="263"/>
      <c r="R999" s="263"/>
      <c r="S999" s="263"/>
      <c r="T999" s="263"/>
      <c r="U999" s="263"/>
      <c r="V999" s="263"/>
      <c r="W999" s="263"/>
      <c r="X999" s="263"/>
      <c r="Y999" s="263"/>
      <c r="Z999" s="263"/>
      <c r="AA999" s="263"/>
      <c r="AB999" s="263"/>
      <c r="AC999" s="263"/>
    </row>
    <row r="1000" spans="10:29" ht="12.75">
      <c r="J1000" s="263"/>
      <c r="K1000" s="263"/>
      <c r="L1000" s="263"/>
      <c r="M1000" s="263"/>
      <c r="N1000" s="263"/>
      <c r="O1000" s="263"/>
      <c r="P1000" s="263"/>
      <c r="Q1000" s="263"/>
      <c r="R1000" s="263"/>
      <c r="S1000" s="263"/>
      <c r="T1000" s="263"/>
      <c r="U1000" s="263"/>
      <c r="V1000" s="263"/>
      <c r="W1000" s="263"/>
      <c r="X1000" s="263"/>
      <c r="Y1000" s="263"/>
      <c r="Z1000" s="263"/>
      <c r="AA1000" s="263"/>
      <c r="AB1000" s="263"/>
      <c r="AC1000" s="263"/>
    </row>
    <row r="1001" spans="10:29" ht="12.75">
      <c r="J1001" s="263"/>
      <c r="K1001" s="263"/>
      <c r="L1001" s="263"/>
      <c r="M1001" s="263"/>
      <c r="N1001" s="263"/>
      <c r="O1001" s="263"/>
      <c r="P1001" s="263"/>
      <c r="Q1001" s="263"/>
      <c r="R1001" s="263"/>
      <c r="S1001" s="263"/>
      <c r="T1001" s="263"/>
      <c r="U1001" s="263"/>
      <c r="V1001" s="263"/>
      <c r="W1001" s="263"/>
      <c r="X1001" s="263"/>
      <c r="Y1001" s="263"/>
      <c r="Z1001" s="263"/>
      <c r="AA1001" s="263"/>
      <c r="AB1001" s="263"/>
      <c r="AC1001" s="263"/>
    </row>
    <row r="1002" spans="10:29" ht="12.75">
      <c r="J1002" s="263"/>
      <c r="K1002" s="263"/>
      <c r="L1002" s="263"/>
      <c r="M1002" s="263"/>
      <c r="N1002" s="263"/>
      <c r="O1002" s="263"/>
      <c r="P1002" s="263"/>
      <c r="Q1002" s="263"/>
      <c r="R1002" s="263"/>
      <c r="S1002" s="263"/>
      <c r="T1002" s="263"/>
      <c r="U1002" s="263"/>
      <c r="V1002" s="263"/>
      <c r="W1002" s="263"/>
      <c r="X1002" s="263"/>
      <c r="Y1002" s="263"/>
      <c r="Z1002" s="263"/>
      <c r="AA1002" s="263"/>
      <c r="AB1002" s="263"/>
      <c r="AC1002" s="263"/>
    </row>
    <row r="1003" spans="10:29" ht="12.75">
      <c r="J1003" s="263"/>
      <c r="K1003" s="263"/>
      <c r="L1003" s="263"/>
      <c r="M1003" s="263"/>
      <c r="N1003" s="263"/>
      <c r="O1003" s="263"/>
      <c r="P1003" s="263"/>
      <c r="Q1003" s="263"/>
      <c r="R1003" s="263"/>
      <c r="S1003" s="263"/>
      <c r="T1003" s="263"/>
      <c r="U1003" s="263"/>
      <c r="V1003" s="263"/>
      <c r="W1003" s="263"/>
      <c r="X1003" s="263"/>
      <c r="Y1003" s="263"/>
      <c r="Z1003" s="263"/>
      <c r="AA1003" s="263"/>
      <c r="AB1003" s="263"/>
      <c r="AC1003" s="263"/>
    </row>
    <row r="1004" spans="10:29" ht="12.75">
      <c r="J1004" s="263"/>
      <c r="K1004" s="263"/>
      <c r="L1004" s="263"/>
      <c r="M1004" s="263"/>
      <c r="N1004" s="263"/>
      <c r="O1004" s="263"/>
      <c r="P1004" s="263"/>
      <c r="Q1004" s="263"/>
      <c r="R1004" s="263"/>
      <c r="S1004" s="263"/>
      <c r="T1004" s="263"/>
      <c r="U1004" s="263"/>
      <c r="V1004" s="263"/>
      <c r="W1004" s="263"/>
      <c r="X1004" s="263"/>
      <c r="Y1004" s="263"/>
      <c r="Z1004" s="263"/>
      <c r="AA1004" s="263"/>
      <c r="AB1004" s="263"/>
      <c r="AC1004" s="263"/>
    </row>
    <row r="1005" spans="10:29" ht="12.75">
      <c r="J1005" s="263"/>
      <c r="K1005" s="263"/>
      <c r="L1005" s="263"/>
      <c r="M1005" s="263"/>
      <c r="N1005" s="263"/>
      <c r="O1005" s="263"/>
      <c r="P1005" s="263"/>
      <c r="Q1005" s="263"/>
      <c r="R1005" s="263"/>
      <c r="S1005" s="263"/>
      <c r="T1005" s="263"/>
      <c r="U1005" s="263"/>
      <c r="V1005" s="263"/>
      <c r="W1005" s="263"/>
      <c r="X1005" s="263"/>
      <c r="Y1005" s="263"/>
      <c r="Z1005" s="263"/>
      <c r="AA1005" s="263"/>
      <c r="AB1005" s="263"/>
      <c r="AC1005" s="263"/>
    </row>
    <row r="1006" spans="10:29" ht="12.75">
      <c r="J1006" s="263"/>
      <c r="K1006" s="263"/>
      <c r="L1006" s="263"/>
      <c r="M1006" s="263"/>
      <c r="N1006" s="263"/>
      <c r="O1006" s="263"/>
      <c r="P1006" s="263"/>
      <c r="Q1006" s="263"/>
      <c r="R1006" s="263"/>
      <c r="S1006" s="263"/>
      <c r="T1006" s="263"/>
      <c r="U1006" s="263"/>
      <c r="V1006" s="263"/>
      <c r="W1006" s="263"/>
      <c r="X1006" s="263"/>
      <c r="Y1006" s="263"/>
      <c r="Z1006" s="263"/>
      <c r="AA1006" s="263"/>
      <c r="AB1006" s="263"/>
      <c r="AC1006" s="263"/>
    </row>
    <row r="1007" spans="10:29" ht="12.75">
      <c r="J1007" s="263"/>
      <c r="K1007" s="263"/>
      <c r="L1007" s="263"/>
      <c r="M1007" s="263"/>
      <c r="N1007" s="263"/>
      <c r="O1007" s="263"/>
      <c r="P1007" s="263"/>
      <c r="Q1007" s="263"/>
      <c r="R1007" s="263"/>
      <c r="S1007" s="263"/>
      <c r="T1007" s="263"/>
      <c r="U1007" s="263"/>
      <c r="V1007" s="263"/>
      <c r="W1007" s="263"/>
      <c r="X1007" s="263"/>
      <c r="Y1007" s="263"/>
      <c r="Z1007" s="263"/>
      <c r="AA1007" s="263"/>
      <c r="AB1007" s="263"/>
      <c r="AC1007" s="263"/>
    </row>
    <row r="1008" spans="10:29" ht="12.75">
      <c r="J1008" s="263"/>
      <c r="K1008" s="263"/>
      <c r="L1008" s="263"/>
      <c r="M1008" s="263"/>
      <c r="N1008" s="263"/>
      <c r="O1008" s="263"/>
      <c r="P1008" s="263"/>
      <c r="Q1008" s="263"/>
      <c r="R1008" s="263"/>
      <c r="S1008" s="263"/>
      <c r="T1008" s="263"/>
      <c r="U1008" s="263"/>
      <c r="V1008" s="263"/>
      <c r="W1008" s="263"/>
      <c r="X1008" s="263"/>
      <c r="Y1008" s="263"/>
      <c r="Z1008" s="263"/>
      <c r="AA1008" s="263"/>
      <c r="AB1008" s="263"/>
      <c r="AC1008" s="263"/>
    </row>
    <row r="1009" spans="10:29" ht="12.75">
      <c r="J1009" s="263"/>
      <c r="K1009" s="263"/>
      <c r="L1009" s="263"/>
      <c r="M1009" s="263"/>
      <c r="N1009" s="263"/>
      <c r="O1009" s="263"/>
      <c r="P1009" s="263"/>
      <c r="Q1009" s="263"/>
      <c r="R1009" s="263"/>
      <c r="S1009" s="263"/>
      <c r="T1009" s="263"/>
      <c r="U1009" s="263"/>
      <c r="V1009" s="263"/>
      <c r="W1009" s="263"/>
      <c r="X1009" s="263"/>
      <c r="Y1009" s="263"/>
      <c r="Z1009" s="263"/>
      <c r="AA1009" s="263"/>
      <c r="AB1009" s="263"/>
      <c r="AC1009" s="263"/>
    </row>
    <row r="1010" spans="10:29" ht="12.75">
      <c r="J1010" s="263"/>
      <c r="K1010" s="263"/>
      <c r="L1010" s="263"/>
      <c r="M1010" s="263"/>
      <c r="N1010" s="263"/>
      <c r="O1010" s="263"/>
      <c r="P1010" s="263"/>
      <c r="Q1010" s="263"/>
      <c r="R1010" s="263"/>
      <c r="S1010" s="263"/>
      <c r="T1010" s="263"/>
      <c r="U1010" s="263"/>
      <c r="V1010" s="263"/>
      <c r="W1010" s="263"/>
      <c r="X1010" s="263"/>
      <c r="Y1010" s="263"/>
      <c r="Z1010" s="263"/>
      <c r="AA1010" s="263"/>
      <c r="AB1010" s="263"/>
      <c r="AC1010" s="263"/>
    </row>
    <row r="1011" spans="10:29" ht="12.75">
      <c r="J1011" s="263"/>
      <c r="K1011" s="263"/>
      <c r="L1011" s="263"/>
      <c r="M1011" s="263"/>
      <c r="N1011" s="263"/>
      <c r="O1011" s="263"/>
      <c r="P1011" s="263"/>
      <c r="Q1011" s="263"/>
      <c r="R1011" s="263"/>
      <c r="S1011" s="263"/>
      <c r="T1011" s="263"/>
      <c r="U1011" s="263"/>
      <c r="V1011" s="263"/>
      <c r="W1011" s="263"/>
      <c r="X1011" s="263"/>
      <c r="Y1011" s="263"/>
      <c r="Z1011" s="263"/>
      <c r="AA1011" s="263"/>
      <c r="AB1011" s="263"/>
      <c r="AC1011" s="263"/>
    </row>
    <row r="1012" spans="10:29" ht="12.75">
      <c r="J1012" s="263"/>
      <c r="K1012" s="263"/>
      <c r="L1012" s="263"/>
      <c r="M1012" s="263"/>
      <c r="N1012" s="263"/>
      <c r="O1012" s="263"/>
      <c r="P1012" s="263"/>
      <c r="Q1012" s="263"/>
      <c r="R1012" s="263"/>
      <c r="S1012" s="263"/>
      <c r="T1012" s="263"/>
      <c r="U1012" s="263"/>
      <c r="V1012" s="263"/>
      <c r="W1012" s="263"/>
      <c r="X1012" s="263"/>
      <c r="Y1012" s="263"/>
      <c r="Z1012" s="263"/>
      <c r="AA1012" s="263"/>
      <c r="AB1012" s="263"/>
      <c r="AC1012" s="263"/>
    </row>
    <row r="1013" spans="10:29" ht="12.75">
      <c r="J1013" s="263"/>
      <c r="K1013" s="263"/>
      <c r="L1013" s="263"/>
      <c r="M1013" s="263"/>
      <c r="N1013" s="263"/>
      <c r="O1013" s="263"/>
      <c r="P1013" s="263"/>
      <c r="Q1013" s="263"/>
      <c r="R1013" s="263"/>
      <c r="S1013" s="263"/>
      <c r="T1013" s="263"/>
      <c r="U1013" s="263"/>
      <c r="V1013" s="263"/>
      <c r="W1013" s="263"/>
      <c r="X1013" s="263"/>
      <c r="Y1013" s="263"/>
      <c r="Z1013" s="263"/>
      <c r="AA1013" s="263"/>
      <c r="AB1013" s="263"/>
      <c r="AC1013" s="263"/>
    </row>
    <row r="1014" spans="10:29" ht="12.75">
      <c r="J1014" s="263"/>
      <c r="K1014" s="263"/>
      <c r="L1014" s="263"/>
      <c r="M1014" s="263"/>
      <c r="N1014" s="263"/>
      <c r="O1014" s="263"/>
      <c r="P1014" s="263"/>
      <c r="Q1014" s="263"/>
      <c r="R1014" s="263"/>
      <c r="S1014" s="263"/>
      <c r="T1014" s="263"/>
      <c r="U1014" s="263"/>
      <c r="V1014" s="263"/>
      <c r="W1014" s="263"/>
      <c r="X1014" s="263"/>
      <c r="Y1014" s="263"/>
      <c r="Z1014" s="263"/>
      <c r="AA1014" s="263"/>
      <c r="AB1014" s="263"/>
      <c r="AC1014" s="263"/>
    </row>
    <row r="1015" spans="10:29" ht="12.75">
      <c r="J1015" s="263"/>
      <c r="K1015" s="263"/>
      <c r="L1015" s="263"/>
      <c r="M1015" s="263"/>
      <c r="N1015" s="263"/>
      <c r="O1015" s="263"/>
      <c r="P1015" s="263"/>
      <c r="Q1015" s="263"/>
      <c r="R1015" s="263"/>
      <c r="S1015" s="263"/>
      <c r="T1015" s="263"/>
      <c r="U1015" s="263"/>
      <c r="V1015" s="263"/>
      <c r="W1015" s="263"/>
      <c r="X1015" s="263"/>
      <c r="Y1015" s="263"/>
      <c r="Z1015" s="263"/>
      <c r="AA1015" s="263"/>
      <c r="AB1015" s="263"/>
      <c r="AC1015" s="263"/>
    </row>
    <row r="1016" spans="10:29" ht="12.75">
      <c r="J1016" s="263"/>
      <c r="K1016" s="263"/>
      <c r="L1016" s="263"/>
      <c r="M1016" s="263"/>
      <c r="N1016" s="263"/>
      <c r="O1016" s="263"/>
      <c r="P1016" s="263"/>
      <c r="Q1016" s="263"/>
      <c r="R1016" s="263"/>
      <c r="S1016" s="263"/>
      <c r="T1016" s="263"/>
      <c r="U1016" s="263"/>
      <c r="V1016" s="263"/>
      <c r="W1016" s="263"/>
      <c r="X1016" s="263"/>
      <c r="Y1016" s="263"/>
      <c r="Z1016" s="263"/>
      <c r="AA1016" s="263"/>
      <c r="AB1016" s="263"/>
      <c r="AC1016" s="263"/>
    </row>
    <row r="1017" spans="10:29" ht="12.75">
      <c r="J1017" s="263"/>
      <c r="K1017" s="263"/>
      <c r="L1017" s="263"/>
      <c r="M1017" s="263"/>
      <c r="N1017" s="263"/>
      <c r="O1017" s="263"/>
      <c r="P1017" s="263"/>
      <c r="Q1017" s="263"/>
      <c r="R1017" s="263"/>
      <c r="S1017" s="263"/>
      <c r="T1017" s="263"/>
      <c r="U1017" s="263"/>
      <c r="V1017" s="263"/>
      <c r="W1017" s="263"/>
      <c r="X1017" s="263"/>
      <c r="Y1017" s="263"/>
      <c r="Z1017" s="263"/>
      <c r="AA1017" s="263"/>
      <c r="AB1017" s="263"/>
      <c r="AC1017" s="263"/>
    </row>
    <row r="1018" spans="10:29" ht="12.75">
      <c r="J1018" s="263"/>
      <c r="K1018" s="263"/>
      <c r="L1018" s="263"/>
      <c r="M1018" s="263"/>
      <c r="N1018" s="263"/>
      <c r="O1018" s="263"/>
      <c r="P1018" s="263"/>
      <c r="Q1018" s="263"/>
      <c r="R1018" s="263"/>
      <c r="S1018" s="263"/>
      <c r="T1018" s="263"/>
      <c r="U1018" s="263"/>
      <c r="V1018" s="263"/>
      <c r="W1018" s="263"/>
      <c r="X1018" s="263"/>
      <c r="Y1018" s="263"/>
      <c r="Z1018" s="263"/>
      <c r="AA1018" s="263"/>
      <c r="AB1018" s="263"/>
      <c r="AC1018" s="263"/>
    </row>
    <row r="1019" spans="10:29" ht="12.75">
      <c r="J1019" s="263"/>
      <c r="K1019" s="263"/>
      <c r="L1019" s="263"/>
      <c r="M1019" s="263"/>
      <c r="N1019" s="263"/>
      <c r="O1019" s="263"/>
      <c r="P1019" s="263"/>
      <c r="Q1019" s="263"/>
      <c r="R1019" s="263"/>
      <c r="S1019" s="263"/>
      <c r="T1019" s="263"/>
      <c r="U1019" s="263"/>
      <c r="V1019" s="263"/>
      <c r="W1019" s="263"/>
      <c r="X1019" s="263"/>
      <c r="Y1019" s="263"/>
      <c r="Z1019" s="263"/>
      <c r="AA1019" s="263"/>
      <c r="AB1019" s="263"/>
      <c r="AC1019" s="263"/>
    </row>
    <row r="1020" spans="10:29" ht="12.75">
      <c r="J1020" s="263"/>
      <c r="K1020" s="263"/>
      <c r="L1020" s="263"/>
      <c r="M1020" s="263"/>
      <c r="N1020" s="263"/>
      <c r="O1020" s="263"/>
      <c r="P1020" s="263"/>
      <c r="Q1020" s="263"/>
      <c r="R1020" s="263"/>
      <c r="S1020" s="263"/>
      <c r="T1020" s="263"/>
      <c r="U1020" s="263"/>
      <c r="V1020" s="263"/>
      <c r="W1020" s="263"/>
      <c r="X1020" s="263"/>
      <c r="Y1020" s="263"/>
      <c r="Z1020" s="263"/>
      <c r="AA1020" s="263"/>
      <c r="AB1020" s="263"/>
      <c r="AC1020" s="263"/>
    </row>
    <row r="1021" spans="1:29" s="254" customFormat="1" ht="12.75">
      <c r="A1021" s="264"/>
      <c r="B1021" s="264"/>
      <c r="C1021" s="265"/>
      <c r="D1021" s="265"/>
      <c r="E1021" s="266"/>
      <c r="F1021" s="266"/>
      <c r="G1021" s="267"/>
      <c r="H1021" s="266"/>
      <c r="I1021" s="268"/>
      <c r="J1021" s="263"/>
      <c r="K1021" s="263"/>
      <c r="L1021" s="263"/>
      <c r="M1021" s="263"/>
      <c r="N1021" s="263"/>
      <c r="O1021" s="263"/>
      <c r="P1021" s="263"/>
      <c r="Q1021" s="263"/>
      <c r="R1021" s="263"/>
      <c r="S1021" s="263"/>
      <c r="T1021" s="263"/>
      <c r="U1021" s="263"/>
      <c r="V1021" s="263"/>
      <c r="W1021" s="263"/>
      <c r="X1021" s="263"/>
      <c r="Y1021" s="263"/>
      <c r="Z1021" s="263"/>
      <c r="AA1021" s="263"/>
      <c r="AB1021" s="263"/>
      <c r="AC1021" s="263"/>
    </row>
    <row r="1022" spans="1:9" s="263" customFormat="1" ht="12.75">
      <c r="A1022" s="269"/>
      <c r="B1022" s="269"/>
      <c r="C1022" s="270"/>
      <c r="D1022" s="270"/>
      <c r="E1022" s="271"/>
      <c r="F1022" s="271"/>
      <c r="G1022" s="272"/>
      <c r="H1022" s="271"/>
      <c r="I1022" s="273"/>
    </row>
    <row r="1023" spans="1:9" s="263" customFormat="1" ht="12.75">
      <c r="A1023" s="269"/>
      <c r="B1023" s="269"/>
      <c r="C1023" s="270"/>
      <c r="D1023" s="270"/>
      <c r="E1023" s="271"/>
      <c r="F1023" s="271"/>
      <c r="G1023" s="272"/>
      <c r="H1023" s="271"/>
      <c r="I1023" s="273"/>
    </row>
    <row r="1024" spans="1:9" s="263" customFormat="1" ht="12.75">
      <c r="A1024" s="269"/>
      <c r="B1024" s="269"/>
      <c r="C1024" s="270"/>
      <c r="D1024" s="270"/>
      <c r="E1024" s="271"/>
      <c r="F1024" s="271"/>
      <c r="G1024" s="272"/>
      <c r="H1024" s="271"/>
      <c r="I1024" s="273"/>
    </row>
    <row r="1025" spans="1:9" s="263" customFormat="1" ht="12.75">
      <c r="A1025" s="269"/>
      <c r="B1025" s="269"/>
      <c r="C1025" s="270"/>
      <c r="D1025" s="270"/>
      <c r="E1025" s="271"/>
      <c r="F1025" s="271"/>
      <c r="G1025" s="272"/>
      <c r="H1025" s="271"/>
      <c r="I1025" s="273"/>
    </row>
    <row r="1026" spans="1:9" s="263" customFormat="1" ht="12.75">
      <c r="A1026" s="269"/>
      <c r="B1026" s="269"/>
      <c r="C1026" s="270"/>
      <c r="D1026" s="270"/>
      <c r="E1026" s="271"/>
      <c r="F1026" s="271"/>
      <c r="G1026" s="272"/>
      <c r="H1026" s="271"/>
      <c r="I1026" s="273"/>
    </row>
    <row r="1027" spans="1:9" s="263" customFormat="1" ht="12.75">
      <c r="A1027" s="269"/>
      <c r="B1027" s="269"/>
      <c r="C1027" s="270"/>
      <c r="D1027" s="270"/>
      <c r="E1027" s="271"/>
      <c r="F1027" s="271"/>
      <c r="G1027" s="272"/>
      <c r="H1027" s="271"/>
      <c r="I1027" s="273"/>
    </row>
    <row r="1028" spans="1:9" s="263" customFormat="1" ht="12.75">
      <c r="A1028" s="269"/>
      <c r="B1028" s="269"/>
      <c r="C1028" s="270"/>
      <c r="D1028" s="270"/>
      <c r="E1028" s="271"/>
      <c r="F1028" s="271"/>
      <c r="G1028" s="272"/>
      <c r="H1028" s="271"/>
      <c r="I1028" s="273"/>
    </row>
    <row r="1029" spans="1:9" s="263" customFormat="1" ht="12.75">
      <c r="A1029" s="269"/>
      <c r="B1029" s="269"/>
      <c r="C1029" s="270"/>
      <c r="D1029" s="270"/>
      <c r="E1029" s="271"/>
      <c r="F1029" s="271"/>
      <c r="G1029" s="272"/>
      <c r="H1029" s="271"/>
      <c r="I1029" s="273"/>
    </row>
    <row r="1030" spans="1:9" s="263" customFormat="1" ht="12.75">
      <c r="A1030" s="269"/>
      <c r="B1030" s="269"/>
      <c r="C1030" s="270"/>
      <c r="D1030" s="270"/>
      <c r="E1030" s="271"/>
      <c r="F1030" s="271"/>
      <c r="G1030" s="272"/>
      <c r="H1030" s="271"/>
      <c r="I1030" s="273"/>
    </row>
    <row r="1031" spans="1:9" s="263" customFormat="1" ht="12.75">
      <c r="A1031" s="269"/>
      <c r="B1031" s="269"/>
      <c r="C1031" s="270"/>
      <c r="D1031" s="270"/>
      <c r="E1031" s="271"/>
      <c r="F1031" s="271"/>
      <c r="G1031" s="272"/>
      <c r="H1031" s="271"/>
      <c r="I1031" s="273"/>
    </row>
    <row r="1032" spans="1:9" s="263" customFormat="1" ht="12.75">
      <c r="A1032" s="269"/>
      <c r="B1032" s="269"/>
      <c r="C1032" s="270"/>
      <c r="D1032" s="270"/>
      <c r="E1032" s="271"/>
      <c r="F1032" s="271"/>
      <c r="G1032" s="272"/>
      <c r="H1032" s="271"/>
      <c r="I1032" s="273"/>
    </row>
    <row r="1033" spans="1:9" s="263" customFormat="1" ht="12.75">
      <c r="A1033" s="269"/>
      <c r="B1033" s="269"/>
      <c r="C1033" s="270"/>
      <c r="D1033" s="270"/>
      <c r="E1033" s="271"/>
      <c r="F1033" s="271"/>
      <c r="G1033" s="272"/>
      <c r="H1033" s="271"/>
      <c r="I1033" s="273"/>
    </row>
    <row r="1034" spans="1:9" s="263" customFormat="1" ht="12.75">
      <c r="A1034" s="269"/>
      <c r="B1034" s="269"/>
      <c r="C1034" s="270"/>
      <c r="D1034" s="270"/>
      <c r="E1034" s="271"/>
      <c r="F1034" s="271"/>
      <c r="G1034" s="272"/>
      <c r="H1034" s="271"/>
      <c r="I1034" s="273"/>
    </row>
    <row r="1035" spans="1:9" s="263" customFormat="1" ht="12.75">
      <c r="A1035" s="269"/>
      <c r="B1035" s="269"/>
      <c r="C1035" s="270"/>
      <c r="D1035" s="270"/>
      <c r="E1035" s="271"/>
      <c r="F1035" s="271"/>
      <c r="G1035" s="272"/>
      <c r="H1035" s="271"/>
      <c r="I1035" s="273"/>
    </row>
    <row r="1036" spans="1:9" s="263" customFormat="1" ht="12.75">
      <c r="A1036" s="269"/>
      <c r="B1036" s="269"/>
      <c r="C1036" s="270"/>
      <c r="D1036" s="270"/>
      <c r="E1036" s="271"/>
      <c r="F1036" s="271"/>
      <c r="G1036" s="272"/>
      <c r="H1036" s="271"/>
      <c r="I1036" s="273"/>
    </row>
    <row r="1037" spans="1:9" s="263" customFormat="1" ht="12.75">
      <c r="A1037" s="269"/>
      <c r="B1037" s="269"/>
      <c r="C1037" s="270"/>
      <c r="D1037" s="270"/>
      <c r="E1037" s="271"/>
      <c r="F1037" s="271"/>
      <c r="G1037" s="272"/>
      <c r="H1037" s="271"/>
      <c r="I1037" s="273"/>
    </row>
    <row r="1038" spans="1:9" s="263" customFormat="1" ht="12.75">
      <c r="A1038" s="269"/>
      <c r="B1038" s="269"/>
      <c r="C1038" s="270"/>
      <c r="D1038" s="270"/>
      <c r="E1038" s="271"/>
      <c r="F1038" s="271"/>
      <c r="G1038" s="272"/>
      <c r="H1038" s="271"/>
      <c r="I1038" s="273"/>
    </row>
    <row r="1039" spans="1:9" s="263" customFormat="1" ht="12.75">
      <c r="A1039" s="269"/>
      <c r="B1039" s="269"/>
      <c r="C1039" s="270"/>
      <c r="D1039" s="270"/>
      <c r="E1039" s="271"/>
      <c r="F1039" s="271"/>
      <c r="G1039" s="272"/>
      <c r="H1039" s="271"/>
      <c r="I1039" s="273"/>
    </row>
    <row r="1040" spans="1:9" s="263" customFormat="1" ht="12.75">
      <c r="A1040" s="269"/>
      <c r="B1040" s="269"/>
      <c r="C1040" s="270"/>
      <c r="D1040" s="270"/>
      <c r="E1040" s="271"/>
      <c r="F1040" s="271"/>
      <c r="G1040" s="272"/>
      <c r="H1040" s="271"/>
      <c r="I1040" s="273"/>
    </row>
    <row r="1041" spans="1:9" s="263" customFormat="1" ht="12.75">
      <c r="A1041" s="269"/>
      <c r="B1041" s="269"/>
      <c r="C1041" s="270"/>
      <c r="D1041" s="270"/>
      <c r="E1041" s="271"/>
      <c r="F1041" s="271"/>
      <c r="G1041" s="272"/>
      <c r="H1041" s="271"/>
      <c r="I1041" s="273"/>
    </row>
    <row r="1042" spans="1:9" s="263" customFormat="1" ht="12.75">
      <c r="A1042" s="269"/>
      <c r="B1042" s="269"/>
      <c r="C1042" s="270"/>
      <c r="D1042" s="270"/>
      <c r="E1042" s="271"/>
      <c r="F1042" s="271"/>
      <c r="G1042" s="272"/>
      <c r="H1042" s="271"/>
      <c r="I1042" s="273"/>
    </row>
    <row r="1043" spans="1:9" s="263" customFormat="1" ht="12.75">
      <c r="A1043" s="269"/>
      <c r="B1043" s="269"/>
      <c r="C1043" s="270"/>
      <c r="D1043" s="270"/>
      <c r="E1043" s="271"/>
      <c r="F1043" s="271"/>
      <c r="G1043" s="272"/>
      <c r="H1043" s="271"/>
      <c r="I1043" s="273"/>
    </row>
    <row r="1044" spans="1:9" s="263" customFormat="1" ht="12.75">
      <c r="A1044" s="269"/>
      <c r="B1044" s="269"/>
      <c r="C1044" s="270"/>
      <c r="D1044" s="270"/>
      <c r="E1044" s="271"/>
      <c r="F1044" s="271"/>
      <c r="G1044" s="272"/>
      <c r="H1044" s="271"/>
      <c r="I1044" s="273"/>
    </row>
    <row r="1045" spans="1:9" s="263" customFormat="1" ht="12.75">
      <c r="A1045" s="269"/>
      <c r="B1045" s="269"/>
      <c r="C1045" s="270"/>
      <c r="D1045" s="270"/>
      <c r="E1045" s="271"/>
      <c r="F1045" s="271"/>
      <c r="G1045" s="272"/>
      <c r="H1045" s="271"/>
      <c r="I1045" s="273"/>
    </row>
    <row r="1046" spans="1:9" s="263" customFormat="1" ht="12.75">
      <c r="A1046" s="269"/>
      <c r="B1046" s="269"/>
      <c r="C1046" s="270"/>
      <c r="D1046" s="270"/>
      <c r="E1046" s="271"/>
      <c r="F1046" s="271"/>
      <c r="G1046" s="272"/>
      <c r="H1046" s="271"/>
      <c r="I1046" s="273"/>
    </row>
    <row r="1047" spans="1:9" s="263" customFormat="1" ht="12.75">
      <c r="A1047" s="269"/>
      <c r="B1047" s="269"/>
      <c r="C1047" s="270"/>
      <c r="D1047" s="270"/>
      <c r="E1047" s="271"/>
      <c r="F1047" s="271"/>
      <c r="G1047" s="272"/>
      <c r="H1047" s="271"/>
      <c r="I1047" s="273"/>
    </row>
    <row r="1048" spans="1:9" s="263" customFormat="1" ht="12.75">
      <c r="A1048" s="269"/>
      <c r="B1048" s="269"/>
      <c r="C1048" s="270"/>
      <c r="D1048" s="270"/>
      <c r="E1048" s="271"/>
      <c r="F1048" s="271"/>
      <c r="G1048" s="272"/>
      <c r="H1048" s="271"/>
      <c r="I1048" s="273"/>
    </row>
    <row r="1049" spans="1:9" s="263" customFormat="1" ht="12.75">
      <c r="A1049" s="269"/>
      <c r="B1049" s="269"/>
      <c r="C1049" s="270"/>
      <c r="D1049" s="270"/>
      <c r="E1049" s="271"/>
      <c r="F1049" s="271"/>
      <c r="G1049" s="272"/>
      <c r="H1049" s="271"/>
      <c r="I1049" s="273"/>
    </row>
    <row r="1050" spans="1:9" s="263" customFormat="1" ht="12.75">
      <c r="A1050" s="269"/>
      <c r="B1050" s="269"/>
      <c r="C1050" s="270"/>
      <c r="D1050" s="270"/>
      <c r="E1050" s="271"/>
      <c r="F1050" s="271"/>
      <c r="G1050" s="272"/>
      <c r="H1050" s="271"/>
      <c r="I1050" s="273"/>
    </row>
    <row r="1051" spans="1:9" s="263" customFormat="1" ht="12.75">
      <c r="A1051" s="269"/>
      <c r="B1051" s="269"/>
      <c r="C1051" s="270"/>
      <c r="D1051" s="270"/>
      <c r="E1051" s="271"/>
      <c r="F1051" s="271"/>
      <c r="G1051" s="272"/>
      <c r="H1051" s="271"/>
      <c r="I1051" s="273"/>
    </row>
    <row r="1052" spans="1:9" s="263" customFormat="1" ht="12.75">
      <c r="A1052" s="269"/>
      <c r="B1052" s="269"/>
      <c r="C1052" s="270"/>
      <c r="D1052" s="270"/>
      <c r="E1052" s="271"/>
      <c r="F1052" s="271"/>
      <c r="G1052" s="272"/>
      <c r="H1052" s="271"/>
      <c r="I1052" s="273"/>
    </row>
    <row r="1053" spans="1:9" s="263" customFormat="1" ht="12.75">
      <c r="A1053" s="269"/>
      <c r="B1053" s="269"/>
      <c r="C1053" s="270"/>
      <c r="D1053" s="270"/>
      <c r="E1053" s="271"/>
      <c r="F1053" s="271"/>
      <c r="G1053" s="272"/>
      <c r="H1053" s="271"/>
      <c r="I1053" s="273"/>
    </row>
    <row r="1054" spans="1:9" s="263" customFormat="1" ht="12.75">
      <c r="A1054" s="269"/>
      <c r="B1054" s="269"/>
      <c r="C1054" s="270"/>
      <c r="D1054" s="270"/>
      <c r="E1054" s="271"/>
      <c r="F1054" s="271"/>
      <c r="G1054" s="272"/>
      <c r="H1054" s="271"/>
      <c r="I1054" s="273"/>
    </row>
    <row r="1055" spans="1:9" s="263" customFormat="1" ht="12.75">
      <c r="A1055" s="269"/>
      <c r="B1055" s="269"/>
      <c r="C1055" s="270"/>
      <c r="D1055" s="270"/>
      <c r="E1055" s="271"/>
      <c r="F1055" s="271"/>
      <c r="G1055" s="272"/>
      <c r="H1055" s="271"/>
      <c r="I1055" s="273"/>
    </row>
    <row r="1056" spans="1:9" s="263" customFormat="1" ht="12.75">
      <c r="A1056" s="269"/>
      <c r="B1056" s="269"/>
      <c r="C1056" s="270"/>
      <c r="D1056" s="270"/>
      <c r="E1056" s="271"/>
      <c r="F1056" s="271"/>
      <c r="G1056" s="272"/>
      <c r="H1056" s="271"/>
      <c r="I1056" s="273"/>
    </row>
    <row r="1057" spans="1:9" s="263" customFormat="1" ht="12.75">
      <c r="A1057" s="269"/>
      <c r="B1057" s="269"/>
      <c r="C1057" s="270"/>
      <c r="D1057" s="270"/>
      <c r="E1057" s="271"/>
      <c r="F1057" s="271"/>
      <c r="G1057" s="272"/>
      <c r="H1057" s="271"/>
      <c r="I1057" s="273"/>
    </row>
    <row r="1058" spans="1:9" s="263" customFormat="1" ht="12.75">
      <c r="A1058" s="269"/>
      <c r="B1058" s="269"/>
      <c r="C1058" s="270"/>
      <c r="D1058" s="270"/>
      <c r="E1058" s="271"/>
      <c r="F1058" s="271"/>
      <c r="G1058" s="272"/>
      <c r="H1058" s="271"/>
      <c r="I1058" s="273"/>
    </row>
    <row r="1059" spans="1:9" s="263" customFormat="1" ht="12.75">
      <c r="A1059" s="269"/>
      <c r="B1059" s="269"/>
      <c r="C1059" s="270"/>
      <c r="D1059" s="270"/>
      <c r="E1059" s="271"/>
      <c r="F1059" s="271"/>
      <c r="G1059" s="272"/>
      <c r="H1059" s="271"/>
      <c r="I1059" s="273"/>
    </row>
    <row r="1060" spans="1:9" s="263" customFormat="1" ht="12.75">
      <c r="A1060" s="269"/>
      <c r="B1060" s="269"/>
      <c r="C1060" s="270"/>
      <c r="D1060" s="270"/>
      <c r="E1060" s="271"/>
      <c r="F1060" s="271"/>
      <c r="G1060" s="272"/>
      <c r="H1060" s="271"/>
      <c r="I1060" s="273"/>
    </row>
    <row r="1061" spans="1:9" s="263" customFormat="1" ht="12.75">
      <c r="A1061" s="269"/>
      <c r="B1061" s="269"/>
      <c r="C1061" s="270"/>
      <c r="D1061" s="270"/>
      <c r="E1061" s="271"/>
      <c r="F1061" s="271"/>
      <c r="G1061" s="272"/>
      <c r="H1061" s="271"/>
      <c r="I1061" s="273"/>
    </row>
    <row r="1062" spans="1:9" s="263" customFormat="1" ht="12.75">
      <c r="A1062" s="269"/>
      <c r="B1062" s="269"/>
      <c r="C1062" s="270"/>
      <c r="D1062" s="270"/>
      <c r="E1062" s="271"/>
      <c r="F1062" s="271"/>
      <c r="G1062" s="272"/>
      <c r="H1062" s="271"/>
      <c r="I1062" s="273"/>
    </row>
    <row r="1063" spans="1:9" s="263" customFormat="1" ht="12.75">
      <c r="A1063" s="269"/>
      <c r="B1063" s="269"/>
      <c r="C1063" s="270"/>
      <c r="D1063" s="270"/>
      <c r="E1063" s="271"/>
      <c r="F1063" s="271"/>
      <c r="G1063" s="272"/>
      <c r="H1063" s="271"/>
      <c r="I1063" s="273"/>
    </row>
    <row r="1064" spans="1:9" s="263" customFormat="1" ht="12.75">
      <c r="A1064" s="269"/>
      <c r="B1064" s="269"/>
      <c r="C1064" s="270"/>
      <c r="D1064" s="270"/>
      <c r="E1064" s="271"/>
      <c r="F1064" s="271"/>
      <c r="G1064" s="272"/>
      <c r="H1064" s="271"/>
      <c r="I1064" s="273"/>
    </row>
    <row r="1065" spans="1:9" s="263" customFormat="1" ht="12.75">
      <c r="A1065" s="269"/>
      <c r="B1065" s="269"/>
      <c r="C1065" s="270"/>
      <c r="D1065" s="270"/>
      <c r="E1065" s="271"/>
      <c r="F1065" s="271"/>
      <c r="G1065" s="272"/>
      <c r="H1065" s="271"/>
      <c r="I1065" s="273"/>
    </row>
    <row r="1066" spans="1:9" s="263" customFormat="1" ht="12.75">
      <c r="A1066" s="269"/>
      <c r="B1066" s="269"/>
      <c r="C1066" s="270"/>
      <c r="D1066" s="270"/>
      <c r="E1066" s="271"/>
      <c r="F1066" s="271"/>
      <c r="G1066" s="272"/>
      <c r="H1066" s="271"/>
      <c r="I1066" s="273"/>
    </row>
    <row r="1067" spans="1:9" s="263" customFormat="1" ht="12.75">
      <c r="A1067" s="269"/>
      <c r="B1067" s="269"/>
      <c r="C1067" s="270"/>
      <c r="D1067" s="270"/>
      <c r="E1067" s="271"/>
      <c r="F1067" s="271"/>
      <c r="G1067" s="272"/>
      <c r="H1067" s="271"/>
      <c r="I1067" s="273"/>
    </row>
    <row r="1068" spans="1:9" s="263" customFormat="1" ht="12.75">
      <c r="A1068" s="269"/>
      <c r="B1068" s="269"/>
      <c r="C1068" s="270"/>
      <c r="D1068" s="270"/>
      <c r="E1068" s="271"/>
      <c r="F1068" s="271"/>
      <c r="G1068" s="272"/>
      <c r="H1068" s="271"/>
      <c r="I1068" s="273"/>
    </row>
    <row r="1069" spans="1:9" s="263" customFormat="1" ht="12.75">
      <c r="A1069" s="269"/>
      <c r="B1069" s="269"/>
      <c r="C1069" s="270"/>
      <c r="D1069" s="270"/>
      <c r="E1069" s="271"/>
      <c r="F1069" s="271"/>
      <c r="G1069" s="272"/>
      <c r="H1069" s="271"/>
      <c r="I1069" s="273"/>
    </row>
    <row r="1070" spans="1:9" s="263" customFormat="1" ht="12.75">
      <c r="A1070" s="269"/>
      <c r="B1070" s="269"/>
      <c r="C1070" s="270"/>
      <c r="D1070" s="270"/>
      <c r="E1070" s="271"/>
      <c r="F1070" s="271"/>
      <c r="G1070" s="272"/>
      <c r="H1070" s="271"/>
      <c r="I1070" s="273"/>
    </row>
    <row r="1071" spans="1:9" s="263" customFormat="1" ht="12.75">
      <c r="A1071" s="269"/>
      <c r="B1071" s="269"/>
      <c r="C1071" s="270"/>
      <c r="D1071" s="270"/>
      <c r="E1071" s="271"/>
      <c r="F1071" s="271"/>
      <c r="G1071" s="272"/>
      <c r="H1071" s="271"/>
      <c r="I1071" s="273"/>
    </row>
    <row r="1072" spans="1:9" s="263" customFormat="1" ht="12.75">
      <c r="A1072" s="269"/>
      <c r="B1072" s="269"/>
      <c r="C1072" s="270"/>
      <c r="D1072" s="270"/>
      <c r="E1072" s="271"/>
      <c r="F1072" s="271"/>
      <c r="G1072" s="272"/>
      <c r="H1072" s="271"/>
      <c r="I1072" s="273"/>
    </row>
    <row r="1073" spans="1:9" s="263" customFormat="1" ht="12.75">
      <c r="A1073" s="269"/>
      <c r="B1073" s="269"/>
      <c r="C1073" s="270"/>
      <c r="D1073" s="270"/>
      <c r="E1073" s="271"/>
      <c r="F1073" s="271"/>
      <c r="G1073" s="272"/>
      <c r="H1073" s="271"/>
      <c r="I1073" s="273"/>
    </row>
    <row r="1074" spans="1:9" s="263" customFormat="1" ht="12.75">
      <c r="A1074" s="269"/>
      <c r="B1074" s="269"/>
      <c r="C1074" s="270"/>
      <c r="D1074" s="270"/>
      <c r="E1074" s="271"/>
      <c r="F1074" s="271"/>
      <c r="G1074" s="272"/>
      <c r="H1074" s="271"/>
      <c r="I1074" s="273"/>
    </row>
    <row r="1075" spans="1:9" s="263" customFormat="1" ht="12.75">
      <c r="A1075" s="269"/>
      <c r="B1075" s="269"/>
      <c r="C1075" s="270"/>
      <c r="D1075" s="270"/>
      <c r="E1075" s="271"/>
      <c r="F1075" s="271"/>
      <c r="G1075" s="272"/>
      <c r="H1075" s="271"/>
      <c r="I1075" s="273"/>
    </row>
    <row r="1076" spans="1:9" s="263" customFormat="1" ht="12.75">
      <c r="A1076" s="269"/>
      <c r="B1076" s="269"/>
      <c r="C1076" s="270"/>
      <c r="D1076" s="270"/>
      <c r="E1076" s="271"/>
      <c r="F1076" s="271"/>
      <c r="G1076" s="272"/>
      <c r="H1076" s="271"/>
      <c r="I1076" s="273"/>
    </row>
    <row r="1077" spans="1:9" s="263" customFormat="1" ht="12.75">
      <c r="A1077" s="269"/>
      <c r="B1077" s="269"/>
      <c r="C1077" s="270"/>
      <c r="D1077" s="270"/>
      <c r="E1077" s="271"/>
      <c r="F1077" s="271"/>
      <c r="G1077" s="272"/>
      <c r="H1077" s="271"/>
      <c r="I1077" s="273"/>
    </row>
    <row r="1078" spans="1:9" s="263" customFormat="1" ht="12.75">
      <c r="A1078" s="269"/>
      <c r="B1078" s="269"/>
      <c r="C1078" s="270"/>
      <c r="D1078" s="270"/>
      <c r="E1078" s="271"/>
      <c r="F1078" s="271"/>
      <c r="G1078" s="272"/>
      <c r="H1078" s="271"/>
      <c r="I1078" s="273"/>
    </row>
    <row r="1079" spans="1:9" s="263" customFormat="1" ht="12.75">
      <c r="A1079" s="269"/>
      <c r="B1079" s="269"/>
      <c r="C1079" s="270"/>
      <c r="D1079" s="270"/>
      <c r="E1079" s="271"/>
      <c r="F1079" s="271"/>
      <c r="G1079" s="272"/>
      <c r="H1079" s="271"/>
      <c r="I1079" s="273"/>
    </row>
    <row r="1080" spans="1:9" s="263" customFormat="1" ht="12.75">
      <c r="A1080" s="269"/>
      <c r="B1080" s="269"/>
      <c r="C1080" s="270"/>
      <c r="D1080" s="270"/>
      <c r="E1080" s="271"/>
      <c r="F1080" s="271"/>
      <c r="G1080" s="272"/>
      <c r="H1080" s="271"/>
      <c r="I1080" s="273"/>
    </row>
    <row r="1081" spans="1:9" s="263" customFormat="1" ht="12.75">
      <c r="A1081" s="269"/>
      <c r="B1081" s="269"/>
      <c r="C1081" s="270"/>
      <c r="D1081" s="270"/>
      <c r="E1081" s="271"/>
      <c r="F1081" s="271"/>
      <c r="G1081" s="272"/>
      <c r="H1081" s="271"/>
      <c r="I1081" s="273"/>
    </row>
    <row r="1082" spans="1:9" s="263" customFormat="1" ht="12.75">
      <c r="A1082" s="269"/>
      <c r="B1082" s="269"/>
      <c r="C1082" s="270"/>
      <c r="D1082" s="270"/>
      <c r="E1082" s="271"/>
      <c r="F1082" s="271"/>
      <c r="G1082" s="272"/>
      <c r="H1082" s="271"/>
      <c r="I1082" s="273"/>
    </row>
    <row r="1083" spans="1:9" s="263" customFormat="1" ht="12.75">
      <c r="A1083" s="269"/>
      <c r="B1083" s="269"/>
      <c r="C1083" s="270"/>
      <c r="D1083" s="270"/>
      <c r="E1083" s="271"/>
      <c r="F1083" s="271"/>
      <c r="G1083" s="272"/>
      <c r="H1083" s="271"/>
      <c r="I1083" s="273"/>
    </row>
    <row r="1084" spans="1:9" s="263" customFormat="1" ht="12.75">
      <c r="A1084" s="269"/>
      <c r="B1084" s="269"/>
      <c r="C1084" s="270"/>
      <c r="D1084" s="270"/>
      <c r="E1084" s="271"/>
      <c r="F1084" s="271"/>
      <c r="G1084" s="272"/>
      <c r="H1084" s="271"/>
      <c r="I1084" s="273"/>
    </row>
    <row r="1085" spans="1:9" s="263" customFormat="1" ht="12.75">
      <c r="A1085" s="269"/>
      <c r="B1085" s="269"/>
      <c r="C1085" s="270"/>
      <c r="D1085" s="270"/>
      <c r="E1085" s="271"/>
      <c r="F1085" s="271"/>
      <c r="G1085" s="272"/>
      <c r="H1085" s="271"/>
      <c r="I1085" s="273"/>
    </row>
    <row r="1086" spans="1:9" s="263" customFormat="1" ht="12.75">
      <c r="A1086" s="269"/>
      <c r="B1086" s="269"/>
      <c r="C1086" s="270"/>
      <c r="D1086" s="270"/>
      <c r="E1086" s="271"/>
      <c r="F1086" s="271"/>
      <c r="G1086" s="272"/>
      <c r="H1086" s="271"/>
      <c r="I1086" s="273"/>
    </row>
    <row r="1087" spans="1:9" s="263" customFormat="1" ht="12.75">
      <c r="A1087" s="269"/>
      <c r="B1087" s="269"/>
      <c r="C1087" s="270"/>
      <c r="D1087" s="270"/>
      <c r="E1087" s="271"/>
      <c r="F1087" s="271"/>
      <c r="G1087" s="272"/>
      <c r="H1087" s="271"/>
      <c r="I1087" s="273"/>
    </row>
    <row r="1088" spans="1:9" s="263" customFormat="1" ht="12.75">
      <c r="A1088" s="269"/>
      <c r="B1088" s="269"/>
      <c r="C1088" s="270"/>
      <c r="D1088" s="270"/>
      <c r="E1088" s="271"/>
      <c r="F1088" s="271"/>
      <c r="G1088" s="272"/>
      <c r="H1088" s="271"/>
      <c r="I1088" s="273"/>
    </row>
    <row r="1089" spans="1:9" s="263" customFormat="1" ht="12.75">
      <c r="A1089" s="269"/>
      <c r="B1089" s="269"/>
      <c r="C1089" s="270"/>
      <c r="D1089" s="270"/>
      <c r="E1089" s="271"/>
      <c r="F1089" s="271"/>
      <c r="G1089" s="272"/>
      <c r="H1089" s="271"/>
      <c r="I1089" s="273"/>
    </row>
    <row r="1090" spans="1:9" s="263" customFormat="1" ht="12.75">
      <c r="A1090" s="269"/>
      <c r="B1090" s="269"/>
      <c r="C1090" s="270"/>
      <c r="D1090" s="270"/>
      <c r="E1090" s="271"/>
      <c r="F1090" s="271"/>
      <c r="G1090" s="272"/>
      <c r="H1090" s="271"/>
      <c r="I1090" s="273"/>
    </row>
    <row r="1091" spans="1:9" s="263" customFormat="1" ht="12.75">
      <c r="A1091" s="269"/>
      <c r="B1091" s="269"/>
      <c r="C1091" s="270"/>
      <c r="D1091" s="270"/>
      <c r="E1091" s="271"/>
      <c r="F1091" s="271"/>
      <c r="G1091" s="272"/>
      <c r="H1091" s="271"/>
      <c r="I1091" s="273"/>
    </row>
    <row r="1092" spans="1:9" s="263" customFormat="1" ht="12.75">
      <c r="A1092" s="269"/>
      <c r="B1092" s="269"/>
      <c r="C1092" s="270"/>
      <c r="D1092" s="270"/>
      <c r="E1092" s="271"/>
      <c r="F1092" s="271"/>
      <c r="G1092" s="272"/>
      <c r="H1092" s="271"/>
      <c r="I1092" s="273"/>
    </row>
    <row r="1093" spans="1:9" s="263" customFormat="1" ht="12.75">
      <c r="A1093" s="269"/>
      <c r="B1093" s="269"/>
      <c r="C1093" s="270"/>
      <c r="D1093" s="270"/>
      <c r="E1093" s="271"/>
      <c r="F1093" s="271"/>
      <c r="G1093" s="272"/>
      <c r="H1093" s="271"/>
      <c r="I1093" s="273"/>
    </row>
    <row r="1094" spans="1:9" s="263" customFormat="1" ht="12.75">
      <c r="A1094" s="269"/>
      <c r="B1094" s="269"/>
      <c r="C1094" s="270"/>
      <c r="D1094" s="270"/>
      <c r="E1094" s="271"/>
      <c r="F1094" s="271"/>
      <c r="G1094" s="272"/>
      <c r="H1094" s="271"/>
      <c r="I1094" s="273"/>
    </row>
    <row r="1095" spans="1:9" s="263" customFormat="1" ht="12.75">
      <c r="A1095" s="269"/>
      <c r="B1095" s="269"/>
      <c r="C1095" s="270"/>
      <c r="D1095" s="270"/>
      <c r="E1095" s="271"/>
      <c r="F1095" s="271"/>
      <c r="G1095" s="272"/>
      <c r="H1095" s="271"/>
      <c r="I1095" s="273"/>
    </row>
    <row r="1096" spans="1:9" s="263" customFormat="1" ht="12.75">
      <c r="A1096" s="269"/>
      <c r="B1096" s="269"/>
      <c r="C1096" s="270"/>
      <c r="D1096" s="270"/>
      <c r="E1096" s="271"/>
      <c r="F1096" s="271"/>
      <c r="G1096" s="272"/>
      <c r="H1096" s="271"/>
      <c r="I1096" s="273"/>
    </row>
    <row r="1097" spans="1:9" s="263" customFormat="1" ht="12.75">
      <c r="A1097" s="269"/>
      <c r="B1097" s="269"/>
      <c r="C1097" s="270"/>
      <c r="D1097" s="270"/>
      <c r="E1097" s="271"/>
      <c r="F1097" s="271"/>
      <c r="G1097" s="272"/>
      <c r="H1097" s="271"/>
      <c r="I1097" s="273"/>
    </row>
    <row r="1098" spans="1:9" s="263" customFormat="1" ht="12.75">
      <c r="A1098" s="269"/>
      <c r="B1098" s="269"/>
      <c r="C1098" s="270"/>
      <c r="D1098" s="270"/>
      <c r="E1098" s="271"/>
      <c r="F1098" s="271"/>
      <c r="G1098" s="272"/>
      <c r="H1098" s="271"/>
      <c r="I1098" s="273"/>
    </row>
    <row r="1099" spans="1:9" s="263" customFormat="1" ht="12.75">
      <c r="A1099" s="269"/>
      <c r="B1099" s="269"/>
      <c r="C1099" s="270"/>
      <c r="D1099" s="270"/>
      <c r="E1099" s="271"/>
      <c r="F1099" s="271"/>
      <c r="G1099" s="272"/>
      <c r="H1099" s="271"/>
      <c r="I1099" s="273"/>
    </row>
    <row r="1100" spans="1:9" s="263" customFormat="1" ht="12.75">
      <c r="A1100" s="269"/>
      <c r="B1100" s="269"/>
      <c r="C1100" s="270"/>
      <c r="D1100" s="270"/>
      <c r="E1100" s="271"/>
      <c r="F1100" s="271"/>
      <c r="G1100" s="272"/>
      <c r="H1100" s="271"/>
      <c r="I1100" s="273"/>
    </row>
    <row r="1101" spans="1:9" s="263" customFormat="1" ht="12.75">
      <c r="A1101" s="269"/>
      <c r="B1101" s="269"/>
      <c r="C1101" s="270"/>
      <c r="D1101" s="270"/>
      <c r="E1101" s="271"/>
      <c r="F1101" s="271"/>
      <c r="G1101" s="272"/>
      <c r="H1101" s="271"/>
      <c r="I1101" s="273"/>
    </row>
    <row r="1102" spans="1:9" s="263" customFormat="1" ht="12.75">
      <c r="A1102" s="269"/>
      <c r="B1102" s="269"/>
      <c r="C1102" s="270"/>
      <c r="D1102" s="270"/>
      <c r="E1102" s="271"/>
      <c r="F1102" s="271"/>
      <c r="G1102" s="272"/>
      <c r="H1102" s="271"/>
      <c r="I1102" s="273"/>
    </row>
    <row r="1103" spans="1:9" s="263" customFormat="1" ht="12.75">
      <c r="A1103" s="269"/>
      <c r="B1103" s="269"/>
      <c r="C1103" s="270"/>
      <c r="D1103" s="270"/>
      <c r="E1103" s="271"/>
      <c r="F1103" s="271"/>
      <c r="G1103" s="272"/>
      <c r="H1103" s="271"/>
      <c r="I1103" s="273"/>
    </row>
    <row r="1104" spans="1:9" s="263" customFormat="1" ht="12.75">
      <c r="A1104" s="269"/>
      <c r="B1104" s="269"/>
      <c r="C1104" s="270"/>
      <c r="D1104" s="270"/>
      <c r="E1104" s="271"/>
      <c r="F1104" s="271"/>
      <c r="G1104" s="272"/>
      <c r="H1104" s="271"/>
      <c r="I1104" s="273"/>
    </row>
    <row r="1105" spans="1:9" s="263" customFormat="1" ht="12.75">
      <c r="A1105" s="269"/>
      <c r="B1105" s="269"/>
      <c r="C1105" s="270"/>
      <c r="D1105" s="270"/>
      <c r="E1105" s="271"/>
      <c r="F1105" s="271"/>
      <c r="G1105" s="272"/>
      <c r="H1105" s="271"/>
      <c r="I1105" s="273"/>
    </row>
    <row r="1106" spans="1:9" s="263" customFormat="1" ht="12.75">
      <c r="A1106" s="269"/>
      <c r="B1106" s="269"/>
      <c r="C1106" s="270"/>
      <c r="D1106" s="270"/>
      <c r="E1106" s="271"/>
      <c r="F1106" s="271"/>
      <c r="G1106" s="272"/>
      <c r="H1106" s="271"/>
      <c r="I1106" s="273"/>
    </row>
    <row r="1107" spans="1:9" s="263" customFormat="1" ht="12.75">
      <c r="A1107" s="269"/>
      <c r="B1107" s="269"/>
      <c r="C1107" s="270"/>
      <c r="D1107" s="270"/>
      <c r="E1107" s="271"/>
      <c r="F1107" s="271"/>
      <c r="G1107" s="272"/>
      <c r="H1107" s="271"/>
      <c r="I1107" s="273"/>
    </row>
    <row r="1108" spans="1:9" s="263" customFormat="1" ht="12.75">
      <c r="A1108" s="269"/>
      <c r="B1108" s="269"/>
      <c r="C1108" s="270"/>
      <c r="D1108" s="270"/>
      <c r="E1108" s="271"/>
      <c r="F1108" s="271"/>
      <c r="G1108" s="272"/>
      <c r="H1108" s="271"/>
      <c r="I1108" s="273"/>
    </row>
    <row r="1109" spans="1:9" s="263" customFormat="1" ht="12.75">
      <c r="A1109" s="269"/>
      <c r="B1109" s="269"/>
      <c r="C1109" s="270"/>
      <c r="D1109" s="270"/>
      <c r="E1109" s="271"/>
      <c r="F1109" s="271"/>
      <c r="G1109" s="272"/>
      <c r="H1109" s="271"/>
      <c r="I1109" s="273"/>
    </row>
    <row r="1110" spans="1:9" s="263" customFormat="1" ht="12.75">
      <c r="A1110" s="269"/>
      <c r="B1110" s="269"/>
      <c r="C1110" s="270"/>
      <c r="D1110" s="270"/>
      <c r="E1110" s="271"/>
      <c r="F1110" s="271"/>
      <c r="G1110" s="272"/>
      <c r="H1110" s="271"/>
      <c r="I1110" s="273"/>
    </row>
    <row r="1111" spans="1:9" s="263" customFormat="1" ht="12.75">
      <c r="A1111" s="269"/>
      <c r="B1111" s="269"/>
      <c r="C1111" s="270"/>
      <c r="D1111" s="270"/>
      <c r="E1111" s="271"/>
      <c r="F1111" s="271"/>
      <c r="G1111" s="272"/>
      <c r="H1111" s="271"/>
      <c r="I1111" s="273"/>
    </row>
    <row r="1112" spans="1:9" s="263" customFormat="1" ht="12.75">
      <c r="A1112" s="269"/>
      <c r="B1112" s="269"/>
      <c r="C1112" s="270"/>
      <c r="D1112" s="270"/>
      <c r="E1112" s="271"/>
      <c r="F1112" s="271"/>
      <c r="G1112" s="272"/>
      <c r="H1112" s="271"/>
      <c r="I1112" s="273"/>
    </row>
    <row r="1113" spans="1:9" s="263" customFormat="1" ht="12.75">
      <c r="A1113" s="269"/>
      <c r="B1113" s="269"/>
      <c r="C1113" s="270"/>
      <c r="D1113" s="270"/>
      <c r="E1113" s="271"/>
      <c r="F1113" s="271"/>
      <c r="G1113" s="272"/>
      <c r="H1113" s="271"/>
      <c r="I1113" s="273"/>
    </row>
    <row r="1114" spans="1:9" s="263" customFormat="1" ht="12.75">
      <c r="A1114" s="269"/>
      <c r="B1114" s="269"/>
      <c r="C1114" s="270"/>
      <c r="D1114" s="270"/>
      <c r="E1114" s="271"/>
      <c r="F1114" s="271"/>
      <c r="G1114" s="272"/>
      <c r="H1114" s="271"/>
      <c r="I1114" s="273"/>
    </row>
    <row r="1115" spans="1:9" s="263" customFormat="1" ht="12.75">
      <c r="A1115" s="269"/>
      <c r="B1115" s="269"/>
      <c r="C1115" s="270"/>
      <c r="D1115" s="270"/>
      <c r="E1115" s="271"/>
      <c r="F1115" s="271"/>
      <c r="G1115" s="272"/>
      <c r="H1115" s="271"/>
      <c r="I1115" s="273"/>
    </row>
    <row r="1116" spans="1:9" s="263" customFormat="1" ht="12.75">
      <c r="A1116" s="269"/>
      <c r="B1116" s="269"/>
      <c r="C1116" s="270"/>
      <c r="D1116" s="270"/>
      <c r="E1116" s="271"/>
      <c r="F1116" s="271"/>
      <c r="G1116" s="272"/>
      <c r="H1116" s="271"/>
      <c r="I1116" s="273"/>
    </row>
    <row r="1117" spans="1:9" s="263" customFormat="1" ht="12.75">
      <c r="A1117" s="269"/>
      <c r="B1117" s="269"/>
      <c r="C1117" s="270"/>
      <c r="D1117" s="270"/>
      <c r="E1117" s="271"/>
      <c r="F1117" s="271"/>
      <c r="G1117" s="272"/>
      <c r="H1117" s="271"/>
      <c r="I1117" s="273"/>
    </row>
    <row r="1118" spans="1:9" s="263" customFormat="1" ht="12.75">
      <c r="A1118" s="269"/>
      <c r="B1118" s="269"/>
      <c r="C1118" s="270"/>
      <c r="D1118" s="270"/>
      <c r="E1118" s="271"/>
      <c r="F1118" s="271"/>
      <c r="G1118" s="272"/>
      <c r="H1118" s="271"/>
      <c r="I1118" s="273"/>
    </row>
    <row r="1119" spans="1:9" s="263" customFormat="1" ht="12.75">
      <c r="A1119" s="269"/>
      <c r="B1119" s="269"/>
      <c r="C1119" s="270"/>
      <c r="D1119" s="270"/>
      <c r="E1119" s="271"/>
      <c r="F1119" s="271"/>
      <c r="G1119" s="272"/>
      <c r="H1119" s="271"/>
      <c r="I1119" s="273"/>
    </row>
    <row r="1120" spans="1:9" s="263" customFormat="1" ht="12.75">
      <c r="A1120" s="269"/>
      <c r="B1120" s="269"/>
      <c r="C1120" s="270"/>
      <c r="D1120" s="270"/>
      <c r="E1120" s="271"/>
      <c r="F1120" s="271"/>
      <c r="G1120" s="272"/>
      <c r="H1120" s="271"/>
      <c r="I1120" s="273"/>
    </row>
    <row r="1121" spans="1:9" s="263" customFormat="1" ht="12.75">
      <c r="A1121" s="269"/>
      <c r="B1121" s="269"/>
      <c r="C1121" s="270"/>
      <c r="D1121" s="270"/>
      <c r="E1121" s="271"/>
      <c r="F1121" s="271"/>
      <c r="G1121" s="272"/>
      <c r="H1121" s="271"/>
      <c r="I1121" s="273"/>
    </row>
    <row r="1122" spans="1:9" s="263" customFormat="1" ht="12.75">
      <c r="A1122" s="269"/>
      <c r="B1122" s="269"/>
      <c r="C1122" s="270"/>
      <c r="D1122" s="270"/>
      <c r="E1122" s="271"/>
      <c r="F1122" s="271"/>
      <c r="G1122" s="272"/>
      <c r="H1122" s="271"/>
      <c r="I1122" s="273"/>
    </row>
    <row r="1123" spans="1:9" s="263" customFormat="1" ht="12.75">
      <c r="A1123" s="269"/>
      <c r="B1123" s="269"/>
      <c r="C1123" s="270"/>
      <c r="D1123" s="270"/>
      <c r="E1123" s="271"/>
      <c r="F1123" s="271"/>
      <c r="G1123" s="272"/>
      <c r="H1123" s="271"/>
      <c r="I1123" s="273"/>
    </row>
    <row r="1124" spans="1:9" s="263" customFormat="1" ht="12.75">
      <c r="A1124" s="269"/>
      <c r="B1124" s="269"/>
      <c r="C1124" s="270"/>
      <c r="D1124" s="270"/>
      <c r="E1124" s="271"/>
      <c r="F1124" s="271"/>
      <c r="G1124" s="272"/>
      <c r="H1124" s="271"/>
      <c r="I1124" s="273"/>
    </row>
    <row r="1125" spans="1:9" s="263" customFormat="1" ht="12.75">
      <c r="A1125" s="269"/>
      <c r="B1125" s="269"/>
      <c r="C1125" s="270"/>
      <c r="D1125" s="270"/>
      <c r="E1125" s="271"/>
      <c r="F1125" s="271"/>
      <c r="G1125" s="272"/>
      <c r="H1125" s="271"/>
      <c r="I1125" s="273"/>
    </row>
    <row r="1126" spans="1:9" s="263" customFormat="1" ht="12.75">
      <c r="A1126" s="269"/>
      <c r="B1126" s="269"/>
      <c r="C1126" s="270"/>
      <c r="D1126" s="270"/>
      <c r="E1126" s="271"/>
      <c r="F1126" s="271"/>
      <c r="G1126" s="272"/>
      <c r="H1126" s="271"/>
      <c r="I1126" s="273"/>
    </row>
    <row r="1127" spans="1:9" s="263" customFormat="1" ht="12.75">
      <c r="A1127" s="269"/>
      <c r="B1127" s="269"/>
      <c r="C1127" s="270"/>
      <c r="D1127" s="270"/>
      <c r="E1127" s="271"/>
      <c r="F1127" s="271"/>
      <c r="G1127" s="272"/>
      <c r="H1127" s="271"/>
      <c r="I1127" s="273"/>
    </row>
    <row r="1128" spans="1:9" s="263" customFormat="1" ht="12.75">
      <c r="A1128" s="269"/>
      <c r="B1128" s="269"/>
      <c r="C1128" s="270"/>
      <c r="D1128" s="270"/>
      <c r="E1128" s="271"/>
      <c r="F1128" s="271"/>
      <c r="G1128" s="272"/>
      <c r="H1128" s="271"/>
      <c r="I1128" s="273"/>
    </row>
    <row r="1129" spans="1:9" s="263" customFormat="1" ht="12.75">
      <c r="A1129" s="269"/>
      <c r="B1129" s="269"/>
      <c r="C1129" s="270"/>
      <c r="D1129" s="270"/>
      <c r="E1129" s="271"/>
      <c r="F1129" s="271"/>
      <c r="G1129" s="272"/>
      <c r="H1129" s="271"/>
      <c r="I1129" s="273"/>
    </row>
    <row r="1130" spans="1:9" s="263" customFormat="1" ht="12.75">
      <c r="A1130" s="269"/>
      <c r="B1130" s="269"/>
      <c r="C1130" s="270"/>
      <c r="D1130" s="270"/>
      <c r="E1130" s="271"/>
      <c r="F1130" s="271"/>
      <c r="G1130" s="272"/>
      <c r="H1130" s="271"/>
      <c r="I1130" s="273"/>
    </row>
    <row r="1131" spans="1:9" s="263" customFormat="1" ht="12.75">
      <c r="A1131" s="269"/>
      <c r="B1131" s="269"/>
      <c r="C1131" s="270"/>
      <c r="D1131" s="270"/>
      <c r="E1131" s="271"/>
      <c r="F1131" s="271"/>
      <c r="G1131" s="272"/>
      <c r="H1131" s="271"/>
      <c r="I1131" s="273"/>
    </row>
    <row r="1132" spans="1:9" s="263" customFormat="1" ht="12.75">
      <c r="A1132" s="269"/>
      <c r="B1132" s="269"/>
      <c r="C1132" s="270"/>
      <c r="D1132" s="270"/>
      <c r="E1132" s="271"/>
      <c r="F1132" s="271"/>
      <c r="G1132" s="272"/>
      <c r="H1132" s="271"/>
      <c r="I1132" s="273"/>
    </row>
    <row r="1133" spans="1:9" s="263" customFormat="1" ht="12.75">
      <c r="A1133" s="269"/>
      <c r="B1133" s="269"/>
      <c r="C1133" s="270"/>
      <c r="D1133" s="270"/>
      <c r="E1133" s="271"/>
      <c r="F1133" s="271"/>
      <c r="G1133" s="272"/>
      <c r="H1133" s="271"/>
      <c r="I1133" s="273"/>
    </row>
    <row r="1134" spans="1:9" s="263" customFormat="1" ht="12.75">
      <c r="A1134" s="269"/>
      <c r="B1134" s="269"/>
      <c r="C1134" s="270"/>
      <c r="D1134" s="270"/>
      <c r="E1134" s="271"/>
      <c r="F1134" s="271"/>
      <c r="G1134" s="272"/>
      <c r="H1134" s="271"/>
      <c r="I1134" s="273"/>
    </row>
    <row r="1135" spans="1:9" s="263" customFormat="1" ht="12.75">
      <c r="A1135" s="269"/>
      <c r="B1135" s="269"/>
      <c r="C1135" s="270"/>
      <c r="D1135" s="270"/>
      <c r="E1135" s="271"/>
      <c r="F1135" s="271"/>
      <c r="G1135" s="272"/>
      <c r="H1135" s="271"/>
      <c r="I1135" s="273"/>
    </row>
    <row r="1136" spans="1:9" s="263" customFormat="1" ht="12.75">
      <c r="A1136" s="269"/>
      <c r="B1136" s="269"/>
      <c r="C1136" s="270"/>
      <c r="D1136" s="270"/>
      <c r="E1136" s="271"/>
      <c r="F1136" s="271"/>
      <c r="G1136" s="272"/>
      <c r="H1136" s="271"/>
      <c r="I1136" s="273"/>
    </row>
    <row r="1137" spans="1:9" s="263" customFormat="1" ht="12.75">
      <c r="A1137" s="269"/>
      <c r="B1137" s="269"/>
      <c r="C1137" s="270"/>
      <c r="D1137" s="270"/>
      <c r="E1137" s="271"/>
      <c r="F1137" s="271"/>
      <c r="G1137" s="272"/>
      <c r="H1137" s="271"/>
      <c r="I1137" s="273"/>
    </row>
    <row r="1138" spans="1:9" s="263" customFormat="1" ht="12.75">
      <c r="A1138" s="269"/>
      <c r="B1138" s="269"/>
      <c r="C1138" s="270"/>
      <c r="D1138" s="270"/>
      <c r="E1138" s="271"/>
      <c r="F1138" s="271"/>
      <c r="G1138" s="272"/>
      <c r="H1138" s="271"/>
      <c r="I1138" s="273"/>
    </row>
    <row r="1139" spans="1:9" s="263" customFormat="1" ht="12.75">
      <c r="A1139" s="269"/>
      <c r="B1139" s="269"/>
      <c r="C1139" s="270"/>
      <c r="D1139" s="270"/>
      <c r="E1139" s="271"/>
      <c r="F1139" s="271"/>
      <c r="G1139" s="272"/>
      <c r="H1139" s="271"/>
      <c r="I1139" s="273"/>
    </row>
    <row r="1140" spans="1:9" s="263" customFormat="1" ht="12.75">
      <c r="A1140" s="269"/>
      <c r="B1140" s="269"/>
      <c r="C1140" s="270"/>
      <c r="D1140" s="270"/>
      <c r="E1140" s="271"/>
      <c r="F1140" s="271"/>
      <c r="G1140" s="272"/>
      <c r="H1140" s="271"/>
      <c r="I1140" s="273"/>
    </row>
    <row r="1141" spans="1:9" s="263" customFormat="1" ht="12.75">
      <c r="A1141" s="269"/>
      <c r="B1141" s="269"/>
      <c r="C1141" s="270"/>
      <c r="D1141" s="270"/>
      <c r="E1141" s="271"/>
      <c r="F1141" s="271"/>
      <c r="G1141" s="272"/>
      <c r="H1141" s="271"/>
      <c r="I1141" s="273"/>
    </row>
    <row r="1142" spans="1:9" s="263" customFormat="1" ht="12.75">
      <c r="A1142" s="269"/>
      <c r="B1142" s="269"/>
      <c r="C1142" s="270"/>
      <c r="D1142" s="270"/>
      <c r="E1142" s="271"/>
      <c r="F1142" s="271"/>
      <c r="G1142" s="272"/>
      <c r="H1142" s="271"/>
      <c r="I1142" s="273"/>
    </row>
    <row r="1143" spans="1:9" s="263" customFormat="1" ht="12.75">
      <c r="A1143" s="269"/>
      <c r="B1143" s="269"/>
      <c r="C1143" s="270"/>
      <c r="D1143" s="270"/>
      <c r="E1143" s="271"/>
      <c r="F1143" s="271"/>
      <c r="G1143" s="272"/>
      <c r="H1143" s="271"/>
      <c r="I1143" s="273"/>
    </row>
    <row r="1144" spans="1:9" s="263" customFormat="1" ht="12.75">
      <c r="A1144" s="269"/>
      <c r="B1144" s="269"/>
      <c r="C1144" s="270"/>
      <c r="D1144" s="270"/>
      <c r="E1144" s="271"/>
      <c r="F1144" s="271"/>
      <c r="G1144" s="272"/>
      <c r="H1144" s="271"/>
      <c r="I1144" s="273"/>
    </row>
    <row r="1145" spans="1:9" s="263" customFormat="1" ht="12.75">
      <c r="A1145" s="269"/>
      <c r="B1145" s="269"/>
      <c r="C1145" s="270"/>
      <c r="D1145" s="270"/>
      <c r="E1145" s="271"/>
      <c r="F1145" s="271"/>
      <c r="G1145" s="272"/>
      <c r="H1145" s="271"/>
      <c r="I1145" s="273"/>
    </row>
    <row r="1146" spans="1:9" s="263" customFormat="1" ht="12.75">
      <c r="A1146" s="269"/>
      <c r="B1146" s="269"/>
      <c r="C1146" s="270"/>
      <c r="D1146" s="270"/>
      <c r="E1146" s="271"/>
      <c r="F1146" s="271"/>
      <c r="G1146" s="272"/>
      <c r="H1146" s="271"/>
      <c r="I1146" s="273"/>
    </row>
    <row r="1147" spans="1:9" s="263" customFormat="1" ht="12.75">
      <c r="A1147" s="269"/>
      <c r="B1147" s="269"/>
      <c r="C1147" s="270"/>
      <c r="D1147" s="270"/>
      <c r="E1147" s="271"/>
      <c r="F1147" s="271"/>
      <c r="G1147" s="272"/>
      <c r="H1147" s="271"/>
      <c r="I1147" s="273"/>
    </row>
    <row r="1148" spans="1:9" s="263" customFormat="1" ht="12.75">
      <c r="A1148" s="269"/>
      <c r="B1148" s="269"/>
      <c r="C1148" s="270"/>
      <c r="D1148" s="270"/>
      <c r="E1148" s="271"/>
      <c r="F1148" s="271"/>
      <c r="G1148" s="272"/>
      <c r="H1148" s="271"/>
      <c r="I1148" s="273"/>
    </row>
    <row r="1149" spans="1:9" s="263" customFormat="1" ht="12.75">
      <c r="A1149" s="269"/>
      <c r="B1149" s="269"/>
      <c r="C1149" s="270"/>
      <c r="D1149" s="270"/>
      <c r="E1149" s="271"/>
      <c r="F1149" s="271"/>
      <c r="G1149" s="272"/>
      <c r="H1149" s="271"/>
      <c r="I1149" s="273"/>
    </row>
    <row r="1150" spans="1:9" s="263" customFormat="1" ht="12.75">
      <c r="A1150" s="269"/>
      <c r="B1150" s="269"/>
      <c r="C1150" s="270"/>
      <c r="D1150" s="270"/>
      <c r="E1150" s="271"/>
      <c r="F1150" s="271"/>
      <c r="G1150" s="272"/>
      <c r="H1150" s="271"/>
      <c r="I1150" s="273"/>
    </row>
    <row r="1151" spans="1:9" s="263" customFormat="1" ht="12.75">
      <c r="A1151" s="269"/>
      <c r="B1151" s="269"/>
      <c r="C1151" s="270"/>
      <c r="D1151" s="270"/>
      <c r="E1151" s="271"/>
      <c r="F1151" s="271"/>
      <c r="G1151" s="272"/>
      <c r="H1151" s="271"/>
      <c r="I1151" s="273"/>
    </row>
    <row r="1152" spans="1:9" s="263" customFormat="1" ht="12.75">
      <c r="A1152" s="269"/>
      <c r="B1152" s="269"/>
      <c r="C1152" s="270"/>
      <c r="D1152" s="270"/>
      <c r="E1152" s="271"/>
      <c r="F1152" s="271"/>
      <c r="G1152" s="272"/>
      <c r="H1152" s="271"/>
      <c r="I1152" s="273"/>
    </row>
    <row r="1153" spans="1:9" s="263" customFormat="1" ht="12.75">
      <c r="A1153" s="269"/>
      <c r="B1153" s="269"/>
      <c r="C1153" s="270"/>
      <c r="D1153" s="270"/>
      <c r="E1153" s="271"/>
      <c r="F1153" s="271"/>
      <c r="G1153" s="272"/>
      <c r="H1153" s="271"/>
      <c r="I1153" s="273"/>
    </row>
    <row r="1154" spans="1:9" s="263" customFormat="1" ht="12.75">
      <c r="A1154" s="269"/>
      <c r="B1154" s="269"/>
      <c r="C1154" s="270"/>
      <c r="D1154" s="270"/>
      <c r="E1154" s="271"/>
      <c r="F1154" s="271"/>
      <c r="G1154" s="272"/>
      <c r="H1154" s="271"/>
      <c r="I1154" s="273"/>
    </row>
    <row r="1155" spans="1:9" s="263" customFormat="1" ht="12.75">
      <c r="A1155" s="269"/>
      <c r="B1155" s="269"/>
      <c r="C1155" s="270"/>
      <c r="D1155" s="270"/>
      <c r="E1155" s="271"/>
      <c r="F1155" s="271"/>
      <c r="G1155" s="272"/>
      <c r="H1155" s="271"/>
      <c r="I1155" s="273"/>
    </row>
    <row r="1156" spans="1:9" s="263" customFormat="1" ht="12.75">
      <c r="A1156" s="269"/>
      <c r="B1156" s="269"/>
      <c r="C1156" s="270"/>
      <c r="D1156" s="270"/>
      <c r="E1156" s="271"/>
      <c r="F1156" s="271"/>
      <c r="G1156" s="272"/>
      <c r="H1156" s="271"/>
      <c r="I1156" s="273"/>
    </row>
    <row r="1157" spans="1:9" s="263" customFormat="1" ht="12.75">
      <c r="A1157" s="269"/>
      <c r="B1157" s="269"/>
      <c r="C1157" s="270"/>
      <c r="D1157" s="270"/>
      <c r="E1157" s="271"/>
      <c r="F1157" s="271"/>
      <c r="G1157" s="272"/>
      <c r="H1157" s="271"/>
      <c r="I1157" s="273"/>
    </row>
    <row r="1158" spans="1:9" s="263" customFormat="1" ht="12.75">
      <c r="A1158" s="269"/>
      <c r="B1158" s="269"/>
      <c r="C1158" s="270"/>
      <c r="D1158" s="270"/>
      <c r="E1158" s="271"/>
      <c r="F1158" s="271"/>
      <c r="G1158" s="272"/>
      <c r="H1158" s="271"/>
      <c r="I1158" s="273"/>
    </row>
    <row r="1159" spans="1:9" s="263" customFormat="1" ht="12.75">
      <c r="A1159" s="269"/>
      <c r="B1159" s="269"/>
      <c r="C1159" s="270"/>
      <c r="D1159" s="270"/>
      <c r="E1159" s="271"/>
      <c r="F1159" s="271"/>
      <c r="G1159" s="272"/>
      <c r="H1159" s="271"/>
      <c r="I1159" s="273"/>
    </row>
    <row r="1160" spans="1:9" s="263" customFormat="1" ht="12.75">
      <c r="A1160" s="269"/>
      <c r="B1160" s="269"/>
      <c r="C1160" s="270"/>
      <c r="D1160" s="270"/>
      <c r="E1160" s="271"/>
      <c r="F1160" s="271"/>
      <c r="G1160" s="272"/>
      <c r="H1160" s="271"/>
      <c r="I1160" s="273"/>
    </row>
    <row r="1161" spans="1:9" s="263" customFormat="1" ht="12.75">
      <c r="A1161" s="269"/>
      <c r="B1161" s="269"/>
      <c r="C1161" s="270"/>
      <c r="D1161" s="270"/>
      <c r="E1161" s="271"/>
      <c r="F1161" s="271"/>
      <c r="G1161" s="272"/>
      <c r="H1161" s="271"/>
      <c r="I1161" s="273"/>
    </row>
    <row r="1162" spans="1:9" s="263" customFormat="1" ht="12.75">
      <c r="A1162" s="269"/>
      <c r="B1162" s="269"/>
      <c r="C1162" s="270"/>
      <c r="D1162" s="270"/>
      <c r="E1162" s="271"/>
      <c r="F1162" s="271"/>
      <c r="G1162" s="272"/>
      <c r="H1162" s="271"/>
      <c r="I1162" s="273"/>
    </row>
    <row r="1163" spans="1:9" s="263" customFormat="1" ht="12.75">
      <c r="A1163" s="269"/>
      <c r="B1163" s="269"/>
      <c r="C1163" s="270"/>
      <c r="D1163" s="270"/>
      <c r="E1163" s="271"/>
      <c r="F1163" s="271"/>
      <c r="G1163" s="272"/>
      <c r="H1163" s="271"/>
      <c r="I1163" s="273"/>
    </row>
    <row r="1164" spans="1:9" s="263" customFormat="1" ht="12.75">
      <c r="A1164" s="269"/>
      <c r="B1164" s="269"/>
      <c r="C1164" s="270"/>
      <c r="D1164" s="270"/>
      <c r="E1164" s="271"/>
      <c r="F1164" s="271"/>
      <c r="G1164" s="272"/>
      <c r="H1164" s="271"/>
      <c r="I1164" s="273"/>
    </row>
    <row r="1165" spans="1:9" s="263" customFormat="1" ht="12.75">
      <c r="A1165" s="269"/>
      <c r="B1165" s="269"/>
      <c r="C1165" s="270"/>
      <c r="D1165" s="270"/>
      <c r="E1165" s="271"/>
      <c r="F1165" s="271"/>
      <c r="G1165" s="272"/>
      <c r="H1165" s="271"/>
      <c r="I1165" s="273"/>
    </row>
    <row r="1166" spans="1:9" s="263" customFormat="1" ht="12.75">
      <c r="A1166" s="269"/>
      <c r="B1166" s="269"/>
      <c r="C1166" s="270"/>
      <c r="D1166" s="270"/>
      <c r="E1166" s="271"/>
      <c r="F1166" s="271"/>
      <c r="G1166" s="272"/>
      <c r="H1166" s="271"/>
      <c r="I1166" s="273"/>
    </row>
    <row r="1167" spans="1:9" s="263" customFormat="1" ht="12.75">
      <c r="A1167" s="269"/>
      <c r="B1167" s="269"/>
      <c r="C1167" s="270"/>
      <c r="D1167" s="270"/>
      <c r="E1167" s="271"/>
      <c r="F1167" s="271"/>
      <c r="G1167" s="272"/>
      <c r="H1167" s="271"/>
      <c r="I1167" s="273"/>
    </row>
    <row r="1168" spans="1:9" s="263" customFormat="1" ht="12.75">
      <c r="A1168" s="269"/>
      <c r="B1168" s="269"/>
      <c r="C1168" s="270"/>
      <c r="D1168" s="270"/>
      <c r="E1168" s="271"/>
      <c r="F1168" s="271"/>
      <c r="G1168" s="272"/>
      <c r="H1168" s="271"/>
      <c r="I1168" s="273"/>
    </row>
    <row r="1169" spans="1:9" s="263" customFormat="1" ht="12.75">
      <c r="A1169" s="269"/>
      <c r="B1169" s="269"/>
      <c r="C1169" s="270"/>
      <c r="D1169" s="270"/>
      <c r="E1169" s="271"/>
      <c r="F1169" s="271"/>
      <c r="G1169" s="272"/>
      <c r="H1169" s="271"/>
      <c r="I1169" s="273"/>
    </row>
    <row r="1170" spans="1:9" s="263" customFormat="1" ht="12.75">
      <c r="A1170" s="269"/>
      <c r="B1170" s="269"/>
      <c r="C1170" s="270"/>
      <c r="D1170" s="270"/>
      <c r="E1170" s="271"/>
      <c r="F1170" s="271"/>
      <c r="G1170" s="272"/>
      <c r="H1170" s="271"/>
      <c r="I1170" s="273"/>
    </row>
    <row r="1171" spans="1:9" s="263" customFormat="1" ht="12.75">
      <c r="A1171" s="269"/>
      <c r="B1171" s="269"/>
      <c r="C1171" s="270"/>
      <c r="D1171" s="270"/>
      <c r="E1171" s="271"/>
      <c r="F1171" s="271"/>
      <c r="G1171" s="272"/>
      <c r="H1171" s="271"/>
      <c r="I1171" s="273"/>
    </row>
    <row r="1172" spans="1:9" s="263" customFormat="1" ht="12.75">
      <c r="A1172" s="269"/>
      <c r="B1172" s="269"/>
      <c r="C1172" s="270"/>
      <c r="D1172" s="270"/>
      <c r="E1172" s="271"/>
      <c r="F1172" s="271"/>
      <c r="G1172" s="272"/>
      <c r="H1172" s="271"/>
      <c r="I1172" s="273"/>
    </row>
    <row r="1173" spans="1:9" s="263" customFormat="1" ht="12.75">
      <c r="A1173" s="269"/>
      <c r="B1173" s="269"/>
      <c r="C1173" s="270"/>
      <c r="D1173" s="270"/>
      <c r="E1173" s="271"/>
      <c r="F1173" s="271"/>
      <c r="G1173" s="272"/>
      <c r="H1173" s="271"/>
      <c r="I1173" s="273"/>
    </row>
    <row r="1174" spans="1:9" s="263" customFormat="1" ht="12.75">
      <c r="A1174" s="269"/>
      <c r="B1174" s="269"/>
      <c r="C1174" s="270"/>
      <c r="D1174" s="270"/>
      <c r="E1174" s="271"/>
      <c r="F1174" s="271"/>
      <c r="G1174" s="272"/>
      <c r="H1174" s="271"/>
      <c r="I1174" s="273"/>
    </row>
    <row r="1175" spans="1:9" s="263" customFormat="1" ht="12.75">
      <c r="A1175" s="269"/>
      <c r="B1175" s="269"/>
      <c r="C1175" s="270"/>
      <c r="D1175" s="270"/>
      <c r="E1175" s="271"/>
      <c r="F1175" s="271"/>
      <c r="G1175" s="272"/>
      <c r="H1175" s="271"/>
      <c r="I1175" s="273"/>
    </row>
    <row r="1176" spans="1:9" s="263" customFormat="1" ht="12.75">
      <c r="A1176" s="269"/>
      <c r="B1176" s="269"/>
      <c r="C1176" s="270"/>
      <c r="D1176" s="270"/>
      <c r="E1176" s="271"/>
      <c r="F1176" s="271"/>
      <c r="G1176" s="272"/>
      <c r="H1176" s="271"/>
      <c r="I1176" s="273"/>
    </row>
    <row r="1177" spans="1:9" s="263" customFormat="1" ht="12.75">
      <c r="A1177" s="269"/>
      <c r="B1177" s="269"/>
      <c r="C1177" s="270"/>
      <c r="D1177" s="270"/>
      <c r="E1177" s="271"/>
      <c r="F1177" s="271"/>
      <c r="G1177" s="272"/>
      <c r="H1177" s="271"/>
      <c r="I1177" s="273"/>
    </row>
    <row r="1178" spans="1:9" s="263" customFormat="1" ht="12.75">
      <c r="A1178" s="269"/>
      <c r="B1178" s="269"/>
      <c r="C1178" s="270"/>
      <c r="D1178" s="270"/>
      <c r="E1178" s="271"/>
      <c r="F1178" s="271"/>
      <c r="G1178" s="272"/>
      <c r="H1178" s="271"/>
      <c r="I1178" s="273"/>
    </row>
    <row r="1179" spans="1:9" s="263" customFormat="1" ht="12.75">
      <c r="A1179" s="269"/>
      <c r="B1179" s="269"/>
      <c r="C1179" s="270"/>
      <c r="D1179" s="270"/>
      <c r="E1179" s="271"/>
      <c r="F1179" s="271"/>
      <c r="G1179" s="272"/>
      <c r="H1179" s="271"/>
      <c r="I1179" s="273"/>
    </row>
    <row r="1180" spans="1:9" s="263" customFormat="1" ht="12.75">
      <c r="A1180" s="269"/>
      <c r="B1180" s="269"/>
      <c r="C1180" s="270"/>
      <c r="D1180" s="270"/>
      <c r="E1180" s="271"/>
      <c r="F1180" s="271"/>
      <c r="G1180" s="272"/>
      <c r="H1180" s="271"/>
      <c r="I1180" s="273"/>
    </row>
    <row r="1181" spans="1:9" s="263" customFormat="1" ht="12.75">
      <c r="A1181" s="269"/>
      <c r="B1181" s="269"/>
      <c r="C1181" s="270"/>
      <c r="D1181" s="270"/>
      <c r="E1181" s="271"/>
      <c r="F1181" s="271"/>
      <c r="G1181" s="272"/>
      <c r="H1181" s="271"/>
      <c r="I1181" s="273"/>
    </row>
    <row r="1182" spans="1:9" s="263" customFormat="1" ht="12.75">
      <c r="A1182" s="269"/>
      <c r="B1182" s="269"/>
      <c r="C1182" s="270"/>
      <c r="D1182" s="270"/>
      <c r="E1182" s="271"/>
      <c r="F1182" s="271"/>
      <c r="G1182" s="272"/>
      <c r="H1182" s="271"/>
      <c r="I1182" s="273"/>
    </row>
    <row r="1183" spans="1:9" s="263" customFormat="1" ht="12.75">
      <c r="A1183" s="269"/>
      <c r="B1183" s="269"/>
      <c r="C1183" s="270"/>
      <c r="D1183" s="270"/>
      <c r="E1183" s="271"/>
      <c r="F1183" s="271"/>
      <c r="G1183" s="272"/>
      <c r="H1183" s="271"/>
      <c r="I1183" s="273"/>
    </row>
    <row r="1184" spans="1:9" s="263" customFormat="1" ht="12.75">
      <c r="A1184" s="269"/>
      <c r="B1184" s="269"/>
      <c r="C1184" s="270"/>
      <c r="D1184" s="270"/>
      <c r="E1184" s="271"/>
      <c r="F1184" s="271"/>
      <c r="G1184" s="272"/>
      <c r="H1184" s="271"/>
      <c r="I1184" s="273"/>
    </row>
    <row r="1185" spans="1:9" s="263" customFormat="1" ht="12.75">
      <c r="A1185" s="269"/>
      <c r="B1185" s="269"/>
      <c r="C1185" s="270"/>
      <c r="D1185" s="270"/>
      <c r="E1185" s="271"/>
      <c r="F1185" s="271"/>
      <c r="G1185" s="272"/>
      <c r="H1185" s="271"/>
      <c r="I1185" s="273"/>
    </row>
    <row r="1186" spans="1:9" s="263" customFormat="1" ht="12.75">
      <c r="A1186" s="269"/>
      <c r="B1186" s="269"/>
      <c r="C1186" s="270"/>
      <c r="D1186" s="270"/>
      <c r="E1186" s="271"/>
      <c r="F1186" s="271"/>
      <c r="G1186" s="272"/>
      <c r="H1186" s="271"/>
      <c r="I1186" s="273"/>
    </row>
    <row r="1187" spans="1:9" s="263" customFormat="1" ht="12.75">
      <c r="A1187" s="269"/>
      <c r="B1187" s="269"/>
      <c r="C1187" s="270"/>
      <c r="D1187" s="270"/>
      <c r="E1187" s="271"/>
      <c r="F1187" s="271"/>
      <c r="G1187" s="272"/>
      <c r="H1187" s="271"/>
      <c r="I1187" s="273"/>
    </row>
    <row r="1188" spans="1:9" s="263" customFormat="1" ht="12.75">
      <c r="A1188" s="269"/>
      <c r="B1188" s="269"/>
      <c r="C1188" s="270"/>
      <c r="D1188" s="270"/>
      <c r="E1188" s="271"/>
      <c r="F1188" s="271"/>
      <c r="G1188" s="272"/>
      <c r="H1188" s="271"/>
      <c r="I1188" s="273"/>
    </row>
    <row r="1189" spans="1:9" s="263" customFormat="1" ht="12.75">
      <c r="A1189" s="269"/>
      <c r="B1189" s="269"/>
      <c r="C1189" s="270"/>
      <c r="D1189" s="270"/>
      <c r="E1189" s="271"/>
      <c r="F1189" s="271"/>
      <c r="G1189" s="272"/>
      <c r="H1189" s="271"/>
      <c r="I1189" s="273"/>
    </row>
    <row r="1190" spans="1:9" s="263" customFormat="1" ht="12.75">
      <c r="A1190" s="269"/>
      <c r="B1190" s="269"/>
      <c r="C1190" s="270"/>
      <c r="D1190" s="270"/>
      <c r="E1190" s="271"/>
      <c r="F1190" s="271"/>
      <c r="G1190" s="272"/>
      <c r="H1190" s="271"/>
      <c r="I1190" s="273"/>
    </row>
    <row r="1191" spans="1:9" s="263" customFormat="1" ht="12.75">
      <c r="A1191" s="269"/>
      <c r="B1191" s="269"/>
      <c r="C1191" s="270"/>
      <c r="D1191" s="270"/>
      <c r="E1191" s="271"/>
      <c r="F1191" s="271"/>
      <c r="G1191" s="272"/>
      <c r="H1191" s="271"/>
      <c r="I1191" s="273"/>
    </row>
    <row r="1192" spans="1:9" s="263" customFormat="1" ht="12.75">
      <c r="A1192" s="269"/>
      <c r="B1192" s="269"/>
      <c r="C1192" s="270"/>
      <c r="D1192" s="270"/>
      <c r="E1192" s="271"/>
      <c r="F1192" s="271"/>
      <c r="G1192" s="272"/>
      <c r="H1192" s="271"/>
      <c r="I1192" s="273"/>
    </row>
    <row r="1193" spans="1:9" s="263" customFormat="1" ht="12.75">
      <c r="A1193" s="269"/>
      <c r="B1193" s="269"/>
      <c r="C1193" s="270"/>
      <c r="D1193" s="270"/>
      <c r="E1193" s="271"/>
      <c r="F1193" s="271"/>
      <c r="G1193" s="272"/>
      <c r="H1193" s="271"/>
      <c r="I1193" s="273"/>
    </row>
    <row r="1194" spans="1:9" s="263" customFormat="1" ht="12.75">
      <c r="A1194" s="269"/>
      <c r="B1194" s="269"/>
      <c r="C1194" s="270"/>
      <c r="D1194" s="270"/>
      <c r="E1194" s="271"/>
      <c r="F1194" s="271"/>
      <c r="G1194" s="272"/>
      <c r="H1194" s="271"/>
      <c r="I1194" s="273"/>
    </row>
    <row r="1195" spans="1:9" s="263" customFormat="1" ht="12.75">
      <c r="A1195" s="269"/>
      <c r="B1195" s="269"/>
      <c r="C1195" s="270"/>
      <c r="D1195" s="270"/>
      <c r="E1195" s="271"/>
      <c r="F1195" s="271"/>
      <c r="G1195" s="272"/>
      <c r="H1195" s="271"/>
      <c r="I1195" s="273"/>
    </row>
    <row r="1196" spans="1:9" s="263" customFormat="1" ht="12.75">
      <c r="A1196" s="269"/>
      <c r="B1196" s="269"/>
      <c r="C1196" s="270"/>
      <c r="D1196" s="270"/>
      <c r="E1196" s="271"/>
      <c r="F1196" s="271"/>
      <c r="G1196" s="272"/>
      <c r="H1196" s="271"/>
      <c r="I1196" s="273"/>
    </row>
    <row r="1197" spans="1:9" s="263" customFormat="1" ht="12.75">
      <c r="A1197" s="269"/>
      <c r="B1197" s="269"/>
      <c r="C1197" s="270"/>
      <c r="D1197" s="270"/>
      <c r="E1197" s="271"/>
      <c r="F1197" s="271"/>
      <c r="G1197" s="272"/>
      <c r="H1197" s="271"/>
      <c r="I1197" s="273"/>
    </row>
    <row r="1198" spans="1:9" s="263" customFormat="1" ht="12.75">
      <c r="A1198" s="269"/>
      <c r="B1198" s="269"/>
      <c r="C1198" s="270"/>
      <c r="D1198" s="270"/>
      <c r="E1198" s="271"/>
      <c r="F1198" s="271"/>
      <c r="G1198" s="272"/>
      <c r="H1198" s="271"/>
      <c r="I1198" s="273"/>
    </row>
    <row r="1199" spans="1:9" s="263" customFormat="1" ht="12.75">
      <c r="A1199" s="269"/>
      <c r="B1199" s="269"/>
      <c r="C1199" s="270"/>
      <c r="D1199" s="270"/>
      <c r="E1199" s="271"/>
      <c r="F1199" s="271"/>
      <c r="G1199" s="272"/>
      <c r="H1199" s="271"/>
      <c r="I1199" s="273"/>
    </row>
    <row r="1200" spans="1:9" s="263" customFormat="1" ht="12.75">
      <c r="A1200" s="269"/>
      <c r="B1200" s="269"/>
      <c r="C1200" s="270"/>
      <c r="D1200" s="270"/>
      <c r="E1200" s="271"/>
      <c r="F1200" s="271"/>
      <c r="G1200" s="272"/>
      <c r="H1200" s="271"/>
      <c r="I1200" s="273"/>
    </row>
    <row r="1201" spans="1:9" s="263" customFormat="1" ht="12.75">
      <c r="A1201" s="269"/>
      <c r="B1201" s="269"/>
      <c r="C1201" s="270"/>
      <c r="D1201" s="270"/>
      <c r="E1201" s="271"/>
      <c r="F1201" s="271"/>
      <c r="G1201" s="272"/>
      <c r="H1201" s="271"/>
      <c r="I1201" s="273"/>
    </row>
    <row r="1202" spans="1:9" s="263" customFormat="1" ht="12.75">
      <c r="A1202" s="269"/>
      <c r="B1202" s="269"/>
      <c r="C1202" s="270"/>
      <c r="D1202" s="270"/>
      <c r="E1202" s="271"/>
      <c r="F1202" s="271"/>
      <c r="G1202" s="272"/>
      <c r="H1202" s="271"/>
      <c r="I1202" s="273"/>
    </row>
    <row r="1203" spans="1:9" s="263" customFormat="1" ht="12.75">
      <c r="A1203" s="269"/>
      <c r="B1203" s="269"/>
      <c r="C1203" s="270"/>
      <c r="D1203" s="270"/>
      <c r="E1203" s="271"/>
      <c r="F1203" s="271"/>
      <c r="G1203" s="272"/>
      <c r="H1203" s="271"/>
      <c r="I1203" s="273"/>
    </row>
    <row r="1204" spans="1:9" s="263" customFormat="1" ht="12.75">
      <c r="A1204" s="269"/>
      <c r="B1204" s="269"/>
      <c r="C1204" s="270"/>
      <c r="D1204" s="270"/>
      <c r="E1204" s="271"/>
      <c r="F1204" s="271"/>
      <c r="G1204" s="272"/>
      <c r="H1204" s="271"/>
      <c r="I1204" s="273"/>
    </row>
    <row r="1205" spans="1:9" s="263" customFormat="1" ht="12.75">
      <c r="A1205" s="269"/>
      <c r="B1205" s="269"/>
      <c r="C1205" s="270"/>
      <c r="D1205" s="270"/>
      <c r="E1205" s="271"/>
      <c r="F1205" s="271"/>
      <c r="G1205" s="272"/>
      <c r="H1205" s="271"/>
      <c r="I1205" s="273"/>
    </row>
    <row r="1206" spans="1:9" s="263" customFormat="1" ht="12.75">
      <c r="A1206" s="269"/>
      <c r="B1206" s="269"/>
      <c r="C1206" s="270"/>
      <c r="D1206" s="270"/>
      <c r="E1206" s="271"/>
      <c r="F1206" s="271"/>
      <c r="G1206" s="272"/>
      <c r="H1206" s="271"/>
      <c r="I1206" s="273"/>
    </row>
    <row r="1207" spans="1:9" s="263" customFormat="1" ht="12.75">
      <c r="A1207" s="269"/>
      <c r="B1207" s="269"/>
      <c r="C1207" s="270"/>
      <c r="D1207" s="270"/>
      <c r="E1207" s="271"/>
      <c r="F1207" s="271"/>
      <c r="G1207" s="272"/>
      <c r="H1207" s="271"/>
      <c r="I1207" s="273"/>
    </row>
    <row r="1208" spans="1:9" s="263" customFormat="1" ht="12.75">
      <c r="A1208" s="269"/>
      <c r="B1208" s="269"/>
      <c r="C1208" s="270"/>
      <c r="D1208" s="270"/>
      <c r="E1208" s="271"/>
      <c r="F1208" s="271"/>
      <c r="G1208" s="272"/>
      <c r="H1208" s="271"/>
      <c r="I1208" s="273"/>
    </row>
    <row r="1209" spans="1:9" s="263" customFormat="1" ht="12.75">
      <c r="A1209" s="269"/>
      <c r="B1209" s="269"/>
      <c r="C1209" s="270"/>
      <c r="D1209" s="270"/>
      <c r="E1209" s="271"/>
      <c r="F1209" s="271"/>
      <c r="G1209" s="272"/>
      <c r="H1209" s="271"/>
      <c r="I1209" s="273"/>
    </row>
    <row r="1210" spans="1:9" s="263" customFormat="1" ht="12.75">
      <c r="A1210" s="269"/>
      <c r="B1210" s="269"/>
      <c r="C1210" s="270"/>
      <c r="D1210" s="270"/>
      <c r="E1210" s="271"/>
      <c r="F1210" s="271"/>
      <c r="G1210" s="272"/>
      <c r="H1210" s="271"/>
      <c r="I1210" s="273"/>
    </row>
    <row r="1211" spans="1:9" s="263" customFormat="1" ht="12.75">
      <c r="A1211" s="269"/>
      <c r="B1211" s="269"/>
      <c r="C1211" s="270"/>
      <c r="D1211" s="270"/>
      <c r="E1211" s="271"/>
      <c r="F1211" s="271"/>
      <c r="G1211" s="272"/>
      <c r="H1211" s="271"/>
      <c r="I1211" s="273"/>
    </row>
    <row r="1212" spans="1:9" s="263" customFormat="1" ht="12.75">
      <c r="A1212" s="269"/>
      <c r="B1212" s="269"/>
      <c r="C1212" s="270"/>
      <c r="D1212" s="270"/>
      <c r="E1212" s="271"/>
      <c r="F1212" s="271"/>
      <c r="G1212" s="272"/>
      <c r="H1212" s="271"/>
      <c r="I1212" s="273"/>
    </row>
    <row r="1213" spans="1:9" s="263" customFormat="1" ht="12.75">
      <c r="A1213" s="269"/>
      <c r="B1213" s="269"/>
      <c r="C1213" s="270"/>
      <c r="D1213" s="270"/>
      <c r="E1213" s="271"/>
      <c r="F1213" s="271"/>
      <c r="G1213" s="272"/>
      <c r="H1213" s="271"/>
      <c r="I1213" s="273"/>
    </row>
    <row r="1214" spans="1:9" s="263" customFormat="1" ht="12.75">
      <c r="A1214" s="269"/>
      <c r="B1214" s="269"/>
      <c r="C1214" s="270"/>
      <c r="D1214" s="270"/>
      <c r="E1214" s="271"/>
      <c r="F1214" s="271"/>
      <c r="G1214" s="272"/>
      <c r="H1214" s="271"/>
      <c r="I1214" s="273"/>
    </row>
    <row r="1215" spans="1:9" s="263" customFormat="1" ht="12.75">
      <c r="A1215" s="269"/>
      <c r="B1215" s="269"/>
      <c r="C1215" s="270"/>
      <c r="D1215" s="270"/>
      <c r="E1215" s="271"/>
      <c r="F1215" s="271"/>
      <c r="G1215" s="272"/>
      <c r="H1215" s="271"/>
      <c r="I1215" s="273"/>
    </row>
    <row r="1216" spans="1:9" s="263" customFormat="1" ht="12.75">
      <c r="A1216" s="269"/>
      <c r="B1216" s="269"/>
      <c r="C1216" s="270"/>
      <c r="D1216" s="270"/>
      <c r="E1216" s="271"/>
      <c r="F1216" s="271"/>
      <c r="G1216" s="272"/>
      <c r="H1216" s="271"/>
      <c r="I1216" s="273"/>
    </row>
    <row r="1217" spans="1:9" s="263" customFormat="1" ht="12.75">
      <c r="A1217" s="269"/>
      <c r="B1217" s="269"/>
      <c r="C1217" s="270"/>
      <c r="D1217" s="270"/>
      <c r="E1217" s="271"/>
      <c r="F1217" s="271"/>
      <c r="G1217" s="272"/>
      <c r="H1217" s="271"/>
      <c r="I1217" s="273"/>
    </row>
    <row r="1218" spans="1:9" s="263" customFormat="1" ht="12.75">
      <c r="A1218" s="269"/>
      <c r="B1218" s="269"/>
      <c r="C1218" s="270"/>
      <c r="D1218" s="270"/>
      <c r="E1218" s="271"/>
      <c r="F1218" s="271"/>
      <c r="G1218" s="272"/>
      <c r="H1218" s="271"/>
      <c r="I1218" s="273"/>
    </row>
    <row r="1219" spans="1:9" s="263" customFormat="1" ht="12.75">
      <c r="A1219" s="269"/>
      <c r="B1219" s="269"/>
      <c r="C1219" s="270"/>
      <c r="D1219" s="270"/>
      <c r="E1219" s="271"/>
      <c r="F1219" s="271"/>
      <c r="G1219" s="272"/>
      <c r="H1219" s="271"/>
      <c r="I1219" s="273"/>
    </row>
    <row r="1220" spans="1:9" s="263" customFormat="1" ht="12.75">
      <c r="A1220" s="269"/>
      <c r="B1220" s="269"/>
      <c r="C1220" s="270"/>
      <c r="D1220" s="270"/>
      <c r="E1220" s="271"/>
      <c r="F1220" s="271"/>
      <c r="G1220" s="272"/>
      <c r="H1220" s="271"/>
      <c r="I1220" s="273"/>
    </row>
    <row r="1221" spans="1:9" s="263" customFormat="1" ht="12.75">
      <c r="A1221" s="269"/>
      <c r="B1221" s="269"/>
      <c r="C1221" s="270"/>
      <c r="D1221" s="270"/>
      <c r="E1221" s="271"/>
      <c r="F1221" s="271"/>
      <c r="G1221" s="272"/>
      <c r="H1221" s="271"/>
      <c r="I1221" s="273"/>
    </row>
    <row r="1222" spans="1:9" s="263" customFormat="1" ht="12.75">
      <c r="A1222" s="269"/>
      <c r="B1222" s="269"/>
      <c r="C1222" s="270"/>
      <c r="D1222" s="270"/>
      <c r="E1222" s="271"/>
      <c r="F1222" s="271"/>
      <c r="G1222" s="272"/>
      <c r="H1222" s="271"/>
      <c r="I1222" s="273"/>
    </row>
    <row r="1223" spans="1:9" s="263" customFormat="1" ht="12.75">
      <c r="A1223" s="269"/>
      <c r="B1223" s="269"/>
      <c r="C1223" s="270"/>
      <c r="D1223" s="270"/>
      <c r="E1223" s="271"/>
      <c r="F1223" s="271"/>
      <c r="G1223" s="272"/>
      <c r="H1223" s="271"/>
      <c r="I1223" s="273"/>
    </row>
    <row r="1224" spans="1:9" s="263" customFormat="1" ht="12.75">
      <c r="A1224" s="269"/>
      <c r="B1224" s="269"/>
      <c r="C1224" s="270"/>
      <c r="D1224" s="270"/>
      <c r="E1224" s="271"/>
      <c r="F1224" s="271"/>
      <c r="G1224" s="272"/>
      <c r="H1224" s="271"/>
      <c r="I1224" s="273"/>
    </row>
    <row r="1225" spans="1:9" s="263" customFormat="1" ht="12.75">
      <c r="A1225" s="269"/>
      <c r="B1225" s="269"/>
      <c r="C1225" s="270"/>
      <c r="D1225" s="270"/>
      <c r="E1225" s="271"/>
      <c r="F1225" s="271"/>
      <c r="G1225" s="272"/>
      <c r="H1225" s="271"/>
      <c r="I1225" s="273"/>
    </row>
    <row r="1226" spans="1:9" s="263" customFormat="1" ht="12.75">
      <c r="A1226" s="269"/>
      <c r="B1226" s="269"/>
      <c r="C1226" s="270"/>
      <c r="D1226" s="270"/>
      <c r="E1226" s="271"/>
      <c r="F1226" s="271"/>
      <c r="G1226" s="272"/>
      <c r="H1226" s="271"/>
      <c r="I1226" s="273"/>
    </row>
    <row r="1227" spans="1:9" s="263" customFormat="1" ht="12.75">
      <c r="A1227" s="269"/>
      <c r="B1227" s="269"/>
      <c r="C1227" s="270"/>
      <c r="D1227" s="270"/>
      <c r="E1227" s="271"/>
      <c r="F1227" s="271"/>
      <c r="G1227" s="272"/>
      <c r="H1227" s="271"/>
      <c r="I1227" s="273"/>
    </row>
    <row r="1228" spans="1:9" s="263" customFormat="1" ht="12.75">
      <c r="A1228" s="269"/>
      <c r="B1228" s="269"/>
      <c r="C1228" s="270"/>
      <c r="D1228" s="270"/>
      <c r="E1228" s="271"/>
      <c r="F1228" s="271"/>
      <c r="G1228" s="272"/>
      <c r="H1228" s="271"/>
      <c r="I1228" s="273"/>
    </row>
    <row r="1229" spans="1:9" s="263" customFormat="1" ht="12.75">
      <c r="A1229" s="269"/>
      <c r="B1229" s="269"/>
      <c r="C1229" s="270"/>
      <c r="D1229" s="270"/>
      <c r="E1229" s="271"/>
      <c r="F1229" s="271"/>
      <c r="G1229" s="272"/>
      <c r="H1229" s="271"/>
      <c r="I1229" s="273"/>
    </row>
    <row r="1230" spans="1:9" s="263" customFormat="1" ht="12.75">
      <c r="A1230" s="269"/>
      <c r="B1230" s="269"/>
      <c r="C1230" s="270"/>
      <c r="D1230" s="270"/>
      <c r="E1230" s="271"/>
      <c r="F1230" s="271"/>
      <c r="G1230" s="272"/>
      <c r="H1230" s="271"/>
      <c r="I1230" s="273"/>
    </row>
    <row r="1231" spans="1:9" s="263" customFormat="1" ht="12.75">
      <c r="A1231" s="269"/>
      <c r="B1231" s="269"/>
      <c r="C1231" s="270"/>
      <c r="D1231" s="270"/>
      <c r="E1231" s="271"/>
      <c r="F1231" s="271"/>
      <c r="G1231" s="272"/>
      <c r="H1231" s="271"/>
      <c r="I1231" s="273"/>
    </row>
    <row r="1232" spans="1:9" s="263" customFormat="1" ht="12.75">
      <c r="A1232" s="269"/>
      <c r="B1232" s="269"/>
      <c r="C1232" s="270"/>
      <c r="D1232" s="270"/>
      <c r="E1232" s="271"/>
      <c r="F1232" s="271"/>
      <c r="G1232" s="272"/>
      <c r="H1232" s="271"/>
      <c r="I1232" s="273"/>
    </row>
    <row r="1233" spans="1:9" s="263" customFormat="1" ht="12.75">
      <c r="A1233" s="269"/>
      <c r="B1233" s="269"/>
      <c r="C1233" s="270"/>
      <c r="D1233" s="270"/>
      <c r="E1233" s="271"/>
      <c r="F1233" s="271"/>
      <c r="G1233" s="272"/>
      <c r="H1233" s="271"/>
      <c r="I1233" s="273"/>
    </row>
    <row r="1234" spans="1:9" s="263" customFormat="1" ht="12.75">
      <c r="A1234" s="269"/>
      <c r="B1234" s="269"/>
      <c r="C1234" s="270"/>
      <c r="D1234" s="270"/>
      <c r="E1234" s="271"/>
      <c r="F1234" s="271"/>
      <c r="G1234" s="272"/>
      <c r="H1234" s="271"/>
      <c r="I1234" s="273"/>
    </row>
    <row r="1235" spans="1:9" s="263" customFormat="1" ht="12.75">
      <c r="A1235" s="269"/>
      <c r="B1235" s="269"/>
      <c r="C1235" s="270"/>
      <c r="D1235" s="270"/>
      <c r="E1235" s="271"/>
      <c r="F1235" s="271"/>
      <c r="G1235" s="272"/>
      <c r="H1235" s="271"/>
      <c r="I1235" s="273"/>
    </row>
    <row r="1236" spans="1:9" s="263" customFormat="1" ht="12.75">
      <c r="A1236" s="269"/>
      <c r="B1236" s="269"/>
      <c r="C1236" s="270"/>
      <c r="D1236" s="270"/>
      <c r="E1236" s="271"/>
      <c r="F1236" s="271"/>
      <c r="G1236" s="272"/>
      <c r="H1236" s="271"/>
      <c r="I1236" s="273"/>
    </row>
    <row r="1237" spans="1:9" s="263" customFormat="1" ht="12.75">
      <c r="A1237" s="269"/>
      <c r="B1237" s="269"/>
      <c r="C1237" s="270"/>
      <c r="D1237" s="270"/>
      <c r="E1237" s="271"/>
      <c r="F1237" s="271"/>
      <c r="G1237" s="272"/>
      <c r="H1237" s="271"/>
      <c r="I1237" s="273"/>
    </row>
    <row r="1238" spans="1:9" s="263" customFormat="1" ht="12.75">
      <c r="A1238" s="269"/>
      <c r="B1238" s="269"/>
      <c r="C1238" s="270"/>
      <c r="D1238" s="270"/>
      <c r="E1238" s="271"/>
      <c r="F1238" s="271"/>
      <c r="G1238" s="272"/>
      <c r="H1238" s="271"/>
      <c r="I1238" s="273"/>
    </row>
    <row r="1239" spans="1:9" s="263" customFormat="1" ht="12.75">
      <c r="A1239" s="269"/>
      <c r="B1239" s="269"/>
      <c r="C1239" s="270"/>
      <c r="D1239" s="270"/>
      <c r="E1239" s="271"/>
      <c r="F1239" s="271"/>
      <c r="G1239" s="272"/>
      <c r="H1239" s="271"/>
      <c r="I1239" s="273"/>
    </row>
    <row r="1240" spans="1:9" s="263" customFormat="1" ht="12.75">
      <c r="A1240" s="269"/>
      <c r="B1240" s="269"/>
      <c r="C1240" s="270"/>
      <c r="D1240" s="270"/>
      <c r="E1240" s="271"/>
      <c r="F1240" s="271"/>
      <c r="G1240" s="272"/>
      <c r="H1240" s="271"/>
      <c r="I1240" s="273"/>
    </row>
    <row r="1241" spans="1:9" s="263" customFormat="1" ht="12.75">
      <c r="A1241" s="269"/>
      <c r="B1241" s="269"/>
      <c r="C1241" s="270"/>
      <c r="D1241" s="270"/>
      <c r="E1241" s="271"/>
      <c r="F1241" s="271"/>
      <c r="G1241" s="272"/>
      <c r="H1241" s="271"/>
      <c r="I1241" s="273"/>
    </row>
    <row r="1242" spans="1:9" s="263" customFormat="1" ht="12.75">
      <c r="A1242" s="269"/>
      <c r="B1242" s="269"/>
      <c r="C1242" s="270"/>
      <c r="D1242" s="270"/>
      <c r="E1242" s="271"/>
      <c r="F1242" s="271"/>
      <c r="G1242" s="272"/>
      <c r="H1242" s="271"/>
      <c r="I1242" s="273"/>
    </row>
    <row r="1243" spans="1:9" s="263" customFormat="1" ht="12.75">
      <c r="A1243" s="269"/>
      <c r="B1243" s="269"/>
      <c r="C1243" s="270"/>
      <c r="D1243" s="270"/>
      <c r="E1243" s="271"/>
      <c r="F1243" s="271"/>
      <c r="G1243" s="272"/>
      <c r="H1243" s="271"/>
      <c r="I1243" s="273"/>
    </row>
    <row r="1244" spans="1:9" s="263" customFormat="1" ht="12.75">
      <c r="A1244" s="269"/>
      <c r="B1244" s="269"/>
      <c r="C1244" s="270"/>
      <c r="D1244" s="270"/>
      <c r="E1244" s="271"/>
      <c r="F1244" s="271"/>
      <c r="G1244" s="272"/>
      <c r="H1244" s="271"/>
      <c r="I1244" s="273"/>
    </row>
    <row r="1245" spans="1:9" s="263" customFormat="1" ht="12.75">
      <c r="A1245" s="269"/>
      <c r="B1245" s="269"/>
      <c r="C1245" s="270"/>
      <c r="D1245" s="270"/>
      <c r="E1245" s="271"/>
      <c r="F1245" s="271"/>
      <c r="G1245" s="272"/>
      <c r="H1245" s="271"/>
      <c r="I1245" s="273"/>
    </row>
    <row r="1246" spans="1:9" s="263" customFormat="1" ht="12.75">
      <c r="A1246" s="269"/>
      <c r="B1246" s="269"/>
      <c r="C1246" s="270"/>
      <c r="D1246" s="270"/>
      <c r="E1246" s="271"/>
      <c r="F1246" s="271"/>
      <c r="G1246" s="272"/>
      <c r="H1246" s="271"/>
      <c r="I1246" s="273"/>
    </row>
    <row r="1247" spans="1:9" s="263" customFormat="1" ht="12.75">
      <c r="A1247" s="269"/>
      <c r="B1247" s="269"/>
      <c r="C1247" s="270"/>
      <c r="D1247" s="270"/>
      <c r="E1247" s="271"/>
      <c r="F1247" s="271"/>
      <c r="G1247" s="272"/>
      <c r="H1247" s="271"/>
      <c r="I1247" s="273"/>
    </row>
    <row r="1248" spans="1:9" s="263" customFormat="1" ht="12.75">
      <c r="A1248" s="269"/>
      <c r="B1248" s="269"/>
      <c r="C1248" s="270"/>
      <c r="D1248" s="270"/>
      <c r="E1248" s="271"/>
      <c r="F1248" s="271"/>
      <c r="G1248" s="272"/>
      <c r="H1248" s="271"/>
      <c r="I1248" s="273"/>
    </row>
    <row r="1249" spans="1:9" s="263" customFormat="1" ht="12.75">
      <c r="A1249" s="269"/>
      <c r="B1249" s="269"/>
      <c r="C1249" s="270"/>
      <c r="D1249" s="270"/>
      <c r="E1249" s="271"/>
      <c r="F1249" s="271"/>
      <c r="G1249" s="272"/>
      <c r="H1249" s="271"/>
      <c r="I1249" s="273"/>
    </row>
    <row r="1250" spans="1:9" s="263" customFormat="1" ht="12.75">
      <c r="A1250" s="269"/>
      <c r="B1250" s="269"/>
      <c r="C1250" s="270"/>
      <c r="D1250" s="270"/>
      <c r="E1250" s="271"/>
      <c r="F1250" s="271"/>
      <c r="G1250" s="272"/>
      <c r="H1250" s="271"/>
      <c r="I1250" s="273"/>
    </row>
    <row r="1251" spans="1:9" s="263" customFormat="1" ht="12.75">
      <c r="A1251" s="269"/>
      <c r="B1251" s="269"/>
      <c r="C1251" s="270"/>
      <c r="D1251" s="270"/>
      <c r="E1251" s="271"/>
      <c r="F1251" s="271"/>
      <c r="G1251" s="272"/>
      <c r="H1251" s="271"/>
      <c r="I1251" s="273"/>
    </row>
    <row r="1252" spans="1:9" s="263" customFormat="1" ht="12.75">
      <c r="A1252" s="269"/>
      <c r="B1252" s="269"/>
      <c r="C1252" s="270"/>
      <c r="D1252" s="270"/>
      <c r="E1252" s="271"/>
      <c r="F1252" s="271"/>
      <c r="G1252" s="272"/>
      <c r="H1252" s="271"/>
      <c r="I1252" s="273"/>
    </row>
    <row r="1253" spans="1:9" s="263" customFormat="1" ht="12.75">
      <c r="A1253" s="269"/>
      <c r="B1253" s="269"/>
      <c r="C1253" s="270"/>
      <c r="D1253" s="270"/>
      <c r="E1253" s="271"/>
      <c r="F1253" s="271"/>
      <c r="G1253" s="272"/>
      <c r="H1253" s="271"/>
      <c r="I1253" s="273"/>
    </row>
    <row r="1254" spans="1:9" s="263" customFormat="1" ht="12.75">
      <c r="A1254" s="269"/>
      <c r="B1254" s="269"/>
      <c r="C1254" s="270"/>
      <c r="D1254" s="270"/>
      <c r="E1254" s="271"/>
      <c r="F1254" s="271"/>
      <c r="G1254" s="272"/>
      <c r="H1254" s="271"/>
      <c r="I1254" s="273"/>
    </row>
    <row r="1255" spans="1:9" s="263" customFormat="1" ht="12.75">
      <c r="A1255" s="269"/>
      <c r="B1255" s="269"/>
      <c r="C1255" s="270"/>
      <c r="D1255" s="270"/>
      <c r="E1255" s="271"/>
      <c r="F1255" s="271"/>
      <c r="G1255" s="272"/>
      <c r="H1255" s="271"/>
      <c r="I1255" s="273"/>
    </row>
    <row r="1256" spans="1:9" s="263" customFormat="1" ht="12.75">
      <c r="A1256" s="269"/>
      <c r="B1256" s="269"/>
      <c r="C1256" s="270"/>
      <c r="D1256" s="270"/>
      <c r="E1256" s="271"/>
      <c r="F1256" s="271"/>
      <c r="G1256" s="272"/>
      <c r="H1256" s="271"/>
      <c r="I1256" s="273"/>
    </row>
    <row r="1257" spans="1:9" s="263" customFormat="1" ht="12.75">
      <c r="A1257" s="269"/>
      <c r="B1257" s="269"/>
      <c r="C1257" s="270"/>
      <c r="D1257" s="270"/>
      <c r="E1257" s="271"/>
      <c r="F1257" s="271"/>
      <c r="G1257" s="272"/>
      <c r="H1257" s="271"/>
      <c r="I1257" s="273"/>
    </row>
    <row r="1258" spans="1:9" s="263" customFormat="1" ht="12.75">
      <c r="A1258" s="269"/>
      <c r="B1258" s="269"/>
      <c r="C1258" s="270"/>
      <c r="D1258" s="270"/>
      <c r="E1258" s="271"/>
      <c r="F1258" s="271"/>
      <c r="G1258" s="272"/>
      <c r="H1258" s="271"/>
      <c r="I1258" s="273"/>
    </row>
    <row r="1259" spans="1:9" s="263" customFormat="1" ht="12.75">
      <c r="A1259" s="269"/>
      <c r="B1259" s="269"/>
      <c r="C1259" s="270"/>
      <c r="D1259" s="270"/>
      <c r="E1259" s="271"/>
      <c r="F1259" s="271"/>
      <c r="G1259" s="272"/>
      <c r="H1259" s="271"/>
      <c r="I1259" s="273"/>
    </row>
    <row r="1260" spans="1:9" s="263" customFormat="1" ht="12.75">
      <c r="A1260" s="269"/>
      <c r="B1260" s="269"/>
      <c r="C1260" s="270"/>
      <c r="D1260" s="270"/>
      <c r="E1260" s="271"/>
      <c r="F1260" s="271"/>
      <c r="G1260" s="272"/>
      <c r="H1260" s="271"/>
      <c r="I1260" s="273"/>
    </row>
    <row r="1261" spans="1:9" s="263" customFormat="1" ht="12.75">
      <c r="A1261" s="269"/>
      <c r="B1261" s="269"/>
      <c r="C1261" s="270"/>
      <c r="D1261" s="270"/>
      <c r="E1261" s="271"/>
      <c r="F1261" s="271"/>
      <c r="G1261" s="272"/>
      <c r="H1261" s="271"/>
      <c r="I1261" s="273"/>
    </row>
    <row r="1262" spans="1:9" s="263" customFormat="1" ht="12.75">
      <c r="A1262" s="269"/>
      <c r="B1262" s="269"/>
      <c r="C1262" s="270"/>
      <c r="D1262" s="270"/>
      <c r="E1262" s="271"/>
      <c r="F1262" s="271"/>
      <c r="G1262" s="272"/>
      <c r="H1262" s="271"/>
      <c r="I1262" s="273"/>
    </row>
    <row r="1263" spans="1:9" s="263" customFormat="1" ht="12.75">
      <c r="A1263" s="269"/>
      <c r="B1263" s="269"/>
      <c r="C1263" s="270"/>
      <c r="D1263" s="270"/>
      <c r="E1263" s="271"/>
      <c r="F1263" s="271"/>
      <c r="G1263" s="272"/>
      <c r="H1263" s="271"/>
      <c r="I1263" s="273"/>
    </row>
    <row r="1264" spans="1:9" s="263" customFormat="1" ht="12.75">
      <c r="A1264" s="269"/>
      <c r="B1264" s="269"/>
      <c r="C1264" s="270"/>
      <c r="D1264" s="270"/>
      <c r="E1264" s="271"/>
      <c r="F1264" s="271"/>
      <c r="G1264" s="272"/>
      <c r="H1264" s="271"/>
      <c r="I1264" s="273"/>
    </row>
    <row r="1265" spans="1:9" s="263" customFormat="1" ht="12.75">
      <c r="A1265" s="269"/>
      <c r="B1265" s="269"/>
      <c r="C1265" s="270"/>
      <c r="D1265" s="270"/>
      <c r="E1265" s="271"/>
      <c r="F1265" s="271"/>
      <c r="G1265" s="272"/>
      <c r="H1265" s="271"/>
      <c r="I1265" s="273"/>
    </row>
    <row r="1266" spans="1:9" s="263" customFormat="1" ht="12.75">
      <c r="A1266" s="269"/>
      <c r="B1266" s="269"/>
      <c r="C1266" s="270"/>
      <c r="D1266" s="270"/>
      <c r="E1266" s="271"/>
      <c r="F1266" s="271"/>
      <c r="G1266" s="272"/>
      <c r="H1266" s="271"/>
      <c r="I1266" s="273"/>
    </row>
    <row r="1267" spans="1:9" s="263" customFormat="1" ht="12.75">
      <c r="A1267" s="269"/>
      <c r="B1267" s="269"/>
      <c r="C1267" s="270"/>
      <c r="D1267" s="270"/>
      <c r="E1267" s="271"/>
      <c r="F1267" s="271"/>
      <c r="G1267" s="272"/>
      <c r="H1267" s="271"/>
      <c r="I1267" s="273"/>
    </row>
    <row r="1268" spans="1:9" s="263" customFormat="1" ht="12.75">
      <c r="A1268" s="269"/>
      <c r="B1268" s="269"/>
      <c r="C1268" s="270"/>
      <c r="D1268" s="270"/>
      <c r="E1268" s="271"/>
      <c r="F1268" s="271"/>
      <c r="G1268" s="272"/>
      <c r="H1268" s="271"/>
      <c r="I1268" s="273"/>
    </row>
    <row r="1269" spans="1:9" s="263" customFormat="1" ht="12.75">
      <c r="A1269" s="269"/>
      <c r="B1269" s="269"/>
      <c r="C1269" s="270"/>
      <c r="D1269" s="270"/>
      <c r="E1269" s="271"/>
      <c r="F1269" s="271"/>
      <c r="G1269" s="272"/>
      <c r="H1269" s="271"/>
      <c r="I1269" s="273"/>
    </row>
    <row r="1270" spans="1:9" s="263" customFormat="1" ht="12.75">
      <c r="A1270" s="269"/>
      <c r="B1270" s="269"/>
      <c r="C1270" s="270"/>
      <c r="D1270" s="270"/>
      <c r="E1270" s="271"/>
      <c r="F1270" s="271"/>
      <c r="G1270" s="272"/>
      <c r="H1270" s="271"/>
      <c r="I1270" s="273"/>
    </row>
    <row r="1271" spans="1:9" s="263" customFormat="1" ht="12.75">
      <c r="A1271" s="269"/>
      <c r="B1271" s="269"/>
      <c r="C1271" s="270"/>
      <c r="D1271" s="270"/>
      <c r="E1271" s="271"/>
      <c r="F1271" s="271"/>
      <c r="G1271" s="272"/>
      <c r="H1271" s="271"/>
      <c r="I1271" s="273"/>
    </row>
    <row r="1272" spans="1:9" s="263" customFormat="1" ht="12.75">
      <c r="A1272" s="269"/>
      <c r="B1272" s="269"/>
      <c r="C1272" s="270"/>
      <c r="D1272" s="270"/>
      <c r="E1272" s="271"/>
      <c r="F1272" s="271"/>
      <c r="G1272" s="272"/>
      <c r="H1272" s="271"/>
      <c r="I1272" s="273"/>
    </row>
    <row r="1273" spans="1:9" s="263" customFormat="1" ht="12.75">
      <c r="A1273" s="269"/>
      <c r="B1273" s="269"/>
      <c r="C1273" s="270"/>
      <c r="D1273" s="270"/>
      <c r="E1273" s="271"/>
      <c r="F1273" s="271"/>
      <c r="G1273" s="272"/>
      <c r="H1273" s="271"/>
      <c r="I1273" s="273"/>
    </row>
    <row r="1274" spans="1:9" s="263" customFormat="1" ht="12.75">
      <c r="A1274" s="269"/>
      <c r="B1274" s="269"/>
      <c r="C1274" s="270"/>
      <c r="D1274" s="270"/>
      <c r="E1274" s="271"/>
      <c r="F1274" s="271"/>
      <c r="G1274" s="272"/>
      <c r="H1274" s="271"/>
      <c r="I1274" s="273"/>
    </row>
    <row r="1275" spans="1:9" s="263" customFormat="1" ht="12.75">
      <c r="A1275" s="269"/>
      <c r="B1275" s="269"/>
      <c r="C1275" s="270"/>
      <c r="D1275" s="270"/>
      <c r="E1275" s="271"/>
      <c r="F1275" s="271"/>
      <c r="G1275" s="272"/>
      <c r="H1275" s="271"/>
      <c r="I1275" s="273"/>
    </row>
    <row r="1276" spans="1:9" s="263" customFormat="1" ht="12.75">
      <c r="A1276" s="269"/>
      <c r="B1276" s="269"/>
      <c r="C1276" s="270"/>
      <c r="D1276" s="270"/>
      <c r="E1276" s="271"/>
      <c r="F1276" s="271"/>
      <c r="G1276" s="272"/>
      <c r="H1276" s="271"/>
      <c r="I1276" s="273"/>
    </row>
    <row r="1277" spans="1:9" s="263" customFormat="1" ht="12.75">
      <c r="A1277" s="269"/>
      <c r="B1277" s="269"/>
      <c r="C1277" s="270"/>
      <c r="D1277" s="270"/>
      <c r="E1277" s="271"/>
      <c r="F1277" s="271"/>
      <c r="G1277" s="272"/>
      <c r="H1277" s="271"/>
      <c r="I1277" s="273"/>
    </row>
    <row r="1278" spans="1:9" s="263" customFormat="1" ht="12.75">
      <c r="A1278" s="269"/>
      <c r="B1278" s="269"/>
      <c r="C1278" s="270"/>
      <c r="D1278" s="270"/>
      <c r="E1278" s="271"/>
      <c r="F1278" s="271"/>
      <c r="G1278" s="272"/>
      <c r="H1278" s="271"/>
      <c r="I1278" s="273"/>
    </row>
    <row r="1279" spans="1:9" s="263" customFormat="1" ht="12.75">
      <c r="A1279" s="269"/>
      <c r="B1279" s="269"/>
      <c r="C1279" s="270"/>
      <c r="D1279" s="270"/>
      <c r="E1279" s="271"/>
      <c r="F1279" s="271"/>
      <c r="G1279" s="272"/>
      <c r="H1279" s="271"/>
      <c r="I1279" s="273"/>
    </row>
    <row r="1280" spans="1:9" s="263" customFormat="1" ht="12.75">
      <c r="A1280" s="269"/>
      <c r="B1280" s="269"/>
      <c r="C1280" s="270"/>
      <c r="D1280" s="270"/>
      <c r="E1280" s="271"/>
      <c r="F1280" s="271"/>
      <c r="G1280" s="272"/>
      <c r="H1280" s="271"/>
      <c r="I1280" s="273"/>
    </row>
    <row r="1281" spans="1:9" s="263" customFormat="1" ht="12.75">
      <c r="A1281" s="269"/>
      <c r="B1281" s="269"/>
      <c r="C1281" s="270"/>
      <c r="D1281" s="270"/>
      <c r="E1281" s="271"/>
      <c r="F1281" s="271"/>
      <c r="G1281" s="272"/>
      <c r="H1281" s="271"/>
      <c r="I1281" s="273"/>
    </row>
    <row r="1282" spans="1:9" s="263" customFormat="1" ht="12.75">
      <c r="A1282" s="269"/>
      <c r="B1282" s="269"/>
      <c r="C1282" s="270"/>
      <c r="D1282" s="270"/>
      <c r="E1282" s="271"/>
      <c r="F1282" s="271"/>
      <c r="G1282" s="272"/>
      <c r="H1282" s="271"/>
      <c r="I1282" s="273"/>
    </row>
    <row r="1283" spans="1:9" s="263" customFormat="1" ht="12.75">
      <c r="A1283" s="269"/>
      <c r="B1283" s="269"/>
      <c r="C1283" s="270"/>
      <c r="D1283" s="270"/>
      <c r="E1283" s="271"/>
      <c r="F1283" s="271"/>
      <c r="G1283" s="272"/>
      <c r="H1283" s="271"/>
      <c r="I1283" s="273"/>
    </row>
    <row r="1284" spans="1:9" s="263" customFormat="1" ht="12.75">
      <c r="A1284" s="269"/>
      <c r="B1284" s="269"/>
      <c r="C1284" s="270"/>
      <c r="D1284" s="270"/>
      <c r="E1284" s="271"/>
      <c r="F1284" s="271"/>
      <c r="G1284" s="272"/>
      <c r="H1284" s="271"/>
      <c r="I1284" s="273"/>
    </row>
    <row r="1285" spans="1:9" s="263" customFormat="1" ht="12.75">
      <c r="A1285" s="269"/>
      <c r="B1285" s="269"/>
      <c r="C1285" s="270"/>
      <c r="D1285" s="270"/>
      <c r="E1285" s="271"/>
      <c r="F1285" s="271"/>
      <c r="G1285" s="272"/>
      <c r="H1285" s="271"/>
      <c r="I1285" s="273"/>
    </row>
    <row r="1286" spans="1:9" s="263" customFormat="1" ht="12.75">
      <c r="A1286" s="269"/>
      <c r="B1286" s="269"/>
      <c r="C1286" s="270"/>
      <c r="D1286" s="270"/>
      <c r="E1286" s="271"/>
      <c r="F1286" s="271"/>
      <c r="G1286" s="272"/>
      <c r="H1286" s="271"/>
      <c r="I1286" s="273"/>
    </row>
    <row r="1287" spans="1:9" s="263" customFormat="1" ht="12.75">
      <c r="A1287" s="269"/>
      <c r="B1287" s="269"/>
      <c r="C1287" s="270"/>
      <c r="D1287" s="270"/>
      <c r="E1287" s="271"/>
      <c r="F1287" s="271"/>
      <c r="G1287" s="272"/>
      <c r="H1287" s="271"/>
      <c r="I1287" s="273"/>
    </row>
    <row r="1288" spans="1:9" s="263" customFormat="1" ht="12.75">
      <c r="A1288" s="269"/>
      <c r="B1288" s="269"/>
      <c r="C1288" s="270"/>
      <c r="D1288" s="270"/>
      <c r="E1288" s="271"/>
      <c r="F1288" s="271"/>
      <c r="G1288" s="272"/>
      <c r="H1288" s="271"/>
      <c r="I1288" s="273"/>
    </row>
    <row r="1289" spans="1:9" s="263" customFormat="1" ht="12.75">
      <c r="A1289" s="269"/>
      <c r="B1289" s="269"/>
      <c r="C1289" s="270"/>
      <c r="D1289" s="270"/>
      <c r="E1289" s="271"/>
      <c r="F1289" s="271"/>
      <c r="G1289" s="272"/>
      <c r="H1289" s="271"/>
      <c r="I1289" s="273"/>
    </row>
    <row r="1290" spans="1:9" s="263" customFormat="1" ht="12.75">
      <c r="A1290" s="269"/>
      <c r="B1290" s="269"/>
      <c r="C1290" s="270"/>
      <c r="D1290" s="270"/>
      <c r="E1290" s="271"/>
      <c r="F1290" s="271"/>
      <c r="G1290" s="272"/>
      <c r="H1290" s="271"/>
      <c r="I1290" s="273"/>
    </row>
    <row r="1291" spans="1:9" s="263" customFormat="1" ht="12.75">
      <c r="A1291" s="269"/>
      <c r="B1291" s="269"/>
      <c r="C1291" s="270"/>
      <c r="D1291" s="270"/>
      <c r="E1291" s="271"/>
      <c r="F1291" s="271"/>
      <c r="G1291" s="272"/>
      <c r="H1291" s="271"/>
      <c r="I1291" s="273"/>
    </row>
    <row r="1292" spans="1:9" s="263" customFormat="1" ht="12.75">
      <c r="A1292" s="269"/>
      <c r="B1292" s="269"/>
      <c r="C1292" s="270"/>
      <c r="D1292" s="270"/>
      <c r="E1292" s="271"/>
      <c r="F1292" s="271"/>
      <c r="G1292" s="272"/>
      <c r="H1292" s="271"/>
      <c r="I1292" s="273"/>
    </row>
    <row r="1293" spans="1:9" s="263" customFormat="1" ht="12.75">
      <c r="A1293" s="269"/>
      <c r="B1293" s="269"/>
      <c r="C1293" s="270"/>
      <c r="D1293" s="270"/>
      <c r="E1293" s="271"/>
      <c r="F1293" s="271"/>
      <c r="G1293" s="272"/>
      <c r="H1293" s="271"/>
      <c r="I1293" s="273"/>
    </row>
    <row r="1294" spans="1:9" s="263" customFormat="1" ht="12.75">
      <c r="A1294" s="269"/>
      <c r="B1294" s="269"/>
      <c r="C1294" s="270"/>
      <c r="D1294" s="270"/>
      <c r="E1294" s="271"/>
      <c r="F1294" s="271"/>
      <c r="G1294" s="272"/>
      <c r="H1294" s="271"/>
      <c r="I1294" s="273"/>
    </row>
    <row r="1295" spans="1:9" s="263" customFormat="1" ht="12.75">
      <c r="A1295" s="269"/>
      <c r="B1295" s="269"/>
      <c r="C1295" s="270"/>
      <c r="D1295" s="270"/>
      <c r="E1295" s="271"/>
      <c r="F1295" s="271"/>
      <c r="G1295" s="272"/>
      <c r="H1295" s="271"/>
      <c r="I1295" s="273"/>
    </row>
    <row r="1296" spans="1:9" s="263" customFormat="1" ht="12.75">
      <c r="A1296" s="269"/>
      <c r="B1296" s="269"/>
      <c r="C1296" s="270"/>
      <c r="D1296" s="270"/>
      <c r="E1296" s="271"/>
      <c r="F1296" s="271"/>
      <c r="G1296" s="272"/>
      <c r="H1296" s="271"/>
      <c r="I1296" s="273"/>
    </row>
    <row r="1297" spans="1:9" s="263" customFormat="1" ht="12.75">
      <c r="A1297" s="269"/>
      <c r="B1297" s="269"/>
      <c r="C1297" s="270"/>
      <c r="D1297" s="270"/>
      <c r="E1297" s="271"/>
      <c r="F1297" s="271"/>
      <c r="G1297" s="272"/>
      <c r="H1297" s="271"/>
      <c r="I1297" s="273"/>
    </row>
    <row r="1298" spans="1:9" s="263" customFormat="1" ht="12.75">
      <c r="A1298" s="269"/>
      <c r="B1298" s="269"/>
      <c r="C1298" s="270"/>
      <c r="D1298" s="270"/>
      <c r="E1298" s="271"/>
      <c r="F1298" s="271"/>
      <c r="G1298" s="272"/>
      <c r="H1298" s="271"/>
      <c r="I1298" s="273"/>
    </row>
    <row r="1299" spans="1:9" s="263" customFormat="1" ht="12.75">
      <c r="A1299" s="269"/>
      <c r="B1299" s="269"/>
      <c r="C1299" s="270"/>
      <c r="D1299" s="270"/>
      <c r="E1299" s="271"/>
      <c r="F1299" s="271"/>
      <c r="G1299" s="272"/>
      <c r="H1299" s="271"/>
      <c r="I1299" s="273"/>
    </row>
    <row r="1300" spans="1:9" s="263" customFormat="1" ht="12.75">
      <c r="A1300" s="269"/>
      <c r="B1300" s="269"/>
      <c r="C1300" s="270"/>
      <c r="D1300" s="270"/>
      <c r="E1300" s="271"/>
      <c r="F1300" s="271"/>
      <c r="G1300" s="272"/>
      <c r="H1300" s="271"/>
      <c r="I1300" s="273"/>
    </row>
    <row r="1301" spans="1:9" s="263" customFormat="1" ht="12.75">
      <c r="A1301" s="269"/>
      <c r="B1301" s="269"/>
      <c r="C1301" s="270"/>
      <c r="D1301" s="270"/>
      <c r="E1301" s="271"/>
      <c r="F1301" s="271"/>
      <c r="G1301" s="272"/>
      <c r="H1301" s="271"/>
      <c r="I1301" s="273"/>
    </row>
    <row r="1302" spans="1:9" s="263" customFormat="1" ht="12.75">
      <c r="A1302" s="269"/>
      <c r="B1302" s="269"/>
      <c r="C1302" s="270"/>
      <c r="D1302" s="270"/>
      <c r="E1302" s="271"/>
      <c r="F1302" s="271"/>
      <c r="G1302" s="272"/>
      <c r="H1302" s="271"/>
      <c r="I1302" s="273"/>
    </row>
    <row r="1303" spans="1:9" s="263" customFormat="1" ht="12.75">
      <c r="A1303" s="269"/>
      <c r="B1303" s="269"/>
      <c r="C1303" s="270"/>
      <c r="D1303" s="270"/>
      <c r="E1303" s="271"/>
      <c r="F1303" s="271"/>
      <c r="G1303" s="272"/>
      <c r="H1303" s="271"/>
      <c r="I1303" s="273"/>
    </row>
    <row r="1304" spans="1:9" s="263" customFormat="1" ht="12.75">
      <c r="A1304" s="269"/>
      <c r="B1304" s="269"/>
      <c r="C1304" s="270"/>
      <c r="D1304" s="270"/>
      <c r="E1304" s="271"/>
      <c r="F1304" s="271"/>
      <c r="G1304" s="272"/>
      <c r="H1304" s="271"/>
      <c r="I1304" s="273"/>
    </row>
    <row r="1305" spans="1:9" s="263" customFormat="1" ht="12.75">
      <c r="A1305" s="269"/>
      <c r="B1305" s="269"/>
      <c r="C1305" s="270"/>
      <c r="D1305" s="270"/>
      <c r="E1305" s="271"/>
      <c r="F1305" s="271"/>
      <c r="G1305" s="272"/>
      <c r="H1305" s="271"/>
      <c r="I1305" s="273"/>
    </row>
    <row r="1306" spans="1:9" s="263" customFormat="1" ht="12.75">
      <c r="A1306" s="269"/>
      <c r="B1306" s="269"/>
      <c r="C1306" s="270"/>
      <c r="D1306" s="270"/>
      <c r="E1306" s="271"/>
      <c r="F1306" s="271"/>
      <c r="G1306" s="272"/>
      <c r="H1306" s="271"/>
      <c r="I1306" s="273"/>
    </row>
    <row r="1307" spans="1:9" s="263" customFormat="1" ht="12.75">
      <c r="A1307" s="269"/>
      <c r="B1307" s="269"/>
      <c r="C1307" s="270"/>
      <c r="D1307" s="270"/>
      <c r="E1307" s="271"/>
      <c r="F1307" s="271"/>
      <c r="G1307" s="272"/>
      <c r="H1307" s="271"/>
      <c r="I1307" s="273"/>
    </row>
    <row r="1308" spans="1:9" s="263" customFormat="1" ht="12.75">
      <c r="A1308" s="269"/>
      <c r="B1308" s="269"/>
      <c r="C1308" s="270"/>
      <c r="D1308" s="270"/>
      <c r="E1308" s="271"/>
      <c r="F1308" s="271"/>
      <c r="G1308" s="272"/>
      <c r="H1308" s="271"/>
      <c r="I1308" s="273"/>
    </row>
    <row r="1309" spans="1:9" s="263" customFormat="1" ht="12.75">
      <c r="A1309" s="269"/>
      <c r="B1309" s="269"/>
      <c r="C1309" s="270"/>
      <c r="D1309" s="270"/>
      <c r="E1309" s="271"/>
      <c r="F1309" s="271"/>
      <c r="G1309" s="272"/>
      <c r="H1309" s="271"/>
      <c r="I1309" s="273"/>
    </row>
    <row r="1310" spans="1:9" s="263" customFormat="1" ht="12.75">
      <c r="A1310" s="269"/>
      <c r="B1310" s="269"/>
      <c r="C1310" s="270"/>
      <c r="D1310" s="270"/>
      <c r="E1310" s="271"/>
      <c r="F1310" s="271"/>
      <c r="G1310" s="272"/>
      <c r="H1310" s="271"/>
      <c r="I1310" s="273"/>
    </row>
    <row r="1311" spans="1:9" s="263" customFormat="1" ht="12.75">
      <c r="A1311" s="269"/>
      <c r="B1311" s="269"/>
      <c r="C1311" s="270"/>
      <c r="D1311" s="270"/>
      <c r="E1311" s="271"/>
      <c r="F1311" s="271"/>
      <c r="G1311" s="272"/>
      <c r="H1311" s="271"/>
      <c r="I1311" s="273"/>
    </row>
    <row r="1312" spans="1:9" s="263" customFormat="1" ht="12.75">
      <c r="A1312" s="269"/>
      <c r="B1312" s="269"/>
      <c r="C1312" s="270"/>
      <c r="D1312" s="270"/>
      <c r="E1312" s="271"/>
      <c r="F1312" s="271"/>
      <c r="G1312" s="272"/>
      <c r="H1312" s="271"/>
      <c r="I1312" s="273"/>
    </row>
    <row r="1313" spans="1:9" s="263" customFormat="1" ht="12.75">
      <c r="A1313" s="269"/>
      <c r="B1313" s="269"/>
      <c r="C1313" s="270"/>
      <c r="D1313" s="270"/>
      <c r="E1313" s="271"/>
      <c r="F1313" s="271"/>
      <c r="G1313" s="272"/>
      <c r="H1313" s="271"/>
      <c r="I1313" s="273"/>
    </row>
    <row r="1314" spans="1:9" s="263" customFormat="1" ht="12.75">
      <c r="A1314" s="269"/>
      <c r="B1314" s="269"/>
      <c r="C1314" s="270"/>
      <c r="D1314" s="270"/>
      <c r="E1314" s="271"/>
      <c r="F1314" s="271"/>
      <c r="G1314" s="272"/>
      <c r="H1314" s="271"/>
      <c r="I1314" s="273"/>
    </row>
    <row r="1315" spans="1:9" s="263" customFormat="1" ht="12.75">
      <c r="A1315" s="269"/>
      <c r="B1315" s="269"/>
      <c r="C1315" s="270"/>
      <c r="D1315" s="270"/>
      <c r="E1315" s="271"/>
      <c r="F1315" s="271"/>
      <c r="G1315" s="272"/>
      <c r="H1315" s="271"/>
      <c r="I1315" s="273"/>
    </row>
    <row r="1316" spans="1:9" s="263" customFormat="1" ht="12.75">
      <c r="A1316" s="269"/>
      <c r="B1316" s="269"/>
      <c r="C1316" s="270"/>
      <c r="D1316" s="270"/>
      <c r="E1316" s="271"/>
      <c r="F1316" s="271"/>
      <c r="G1316" s="272"/>
      <c r="H1316" s="271"/>
      <c r="I1316" s="273"/>
    </row>
    <row r="1317" spans="1:9" s="263" customFormat="1" ht="12.75">
      <c r="A1317" s="269"/>
      <c r="B1317" s="269"/>
      <c r="C1317" s="270"/>
      <c r="D1317" s="270"/>
      <c r="E1317" s="271"/>
      <c r="F1317" s="271"/>
      <c r="G1317" s="272"/>
      <c r="H1317" s="271"/>
      <c r="I1317" s="273"/>
    </row>
    <row r="1318" spans="1:9" s="263" customFormat="1" ht="12.75">
      <c r="A1318" s="269"/>
      <c r="B1318" s="269"/>
      <c r="C1318" s="270"/>
      <c r="D1318" s="270"/>
      <c r="E1318" s="271"/>
      <c r="F1318" s="271"/>
      <c r="G1318" s="272"/>
      <c r="H1318" s="271"/>
      <c r="I1318" s="273"/>
    </row>
    <row r="1319" spans="1:9" s="263" customFormat="1" ht="12.75">
      <c r="A1319" s="269"/>
      <c r="B1319" s="269"/>
      <c r="C1319" s="270"/>
      <c r="D1319" s="270"/>
      <c r="E1319" s="271"/>
      <c r="F1319" s="271"/>
      <c r="G1319" s="272"/>
      <c r="H1319" s="271"/>
      <c r="I1319" s="273"/>
    </row>
    <row r="1320" spans="1:9" s="263" customFormat="1" ht="12.75">
      <c r="A1320" s="269"/>
      <c r="B1320" s="269"/>
      <c r="C1320" s="270"/>
      <c r="D1320" s="270"/>
      <c r="E1320" s="271"/>
      <c r="F1320" s="271"/>
      <c r="G1320" s="272"/>
      <c r="H1320" s="271"/>
      <c r="I1320" s="273"/>
    </row>
    <row r="1321" spans="1:9" s="263" customFormat="1" ht="12.75">
      <c r="A1321" s="269"/>
      <c r="B1321" s="269"/>
      <c r="C1321" s="270"/>
      <c r="D1321" s="270"/>
      <c r="E1321" s="271"/>
      <c r="F1321" s="271"/>
      <c r="G1321" s="272"/>
      <c r="H1321" s="271"/>
      <c r="I1321" s="273"/>
    </row>
    <row r="1322" spans="1:9" s="263" customFormat="1" ht="12.75">
      <c r="A1322" s="269"/>
      <c r="B1322" s="269"/>
      <c r="C1322" s="270"/>
      <c r="D1322" s="270"/>
      <c r="E1322" s="271"/>
      <c r="F1322" s="271"/>
      <c r="G1322" s="272"/>
      <c r="H1322" s="271"/>
      <c r="I1322" s="273"/>
    </row>
    <row r="1323" spans="1:9" s="263" customFormat="1" ht="12.75">
      <c r="A1323" s="269"/>
      <c r="B1323" s="269"/>
      <c r="C1323" s="270"/>
      <c r="D1323" s="270"/>
      <c r="E1323" s="271"/>
      <c r="F1323" s="271"/>
      <c r="G1323" s="272"/>
      <c r="H1323" s="271"/>
      <c r="I1323" s="273"/>
    </row>
    <row r="1324" spans="1:9" s="263" customFormat="1" ht="12.75">
      <c r="A1324" s="269"/>
      <c r="B1324" s="269"/>
      <c r="C1324" s="270"/>
      <c r="D1324" s="270"/>
      <c r="E1324" s="271"/>
      <c r="F1324" s="271"/>
      <c r="G1324" s="272"/>
      <c r="H1324" s="271"/>
      <c r="I1324" s="273"/>
    </row>
    <row r="1325" spans="1:9" s="263" customFormat="1" ht="12.75">
      <c r="A1325" s="269"/>
      <c r="B1325" s="269"/>
      <c r="C1325" s="270"/>
      <c r="D1325" s="270"/>
      <c r="E1325" s="271"/>
      <c r="F1325" s="271"/>
      <c r="G1325" s="272"/>
      <c r="H1325" s="271"/>
      <c r="I1325" s="273"/>
    </row>
    <row r="1326" spans="1:9" s="263" customFormat="1" ht="12.75">
      <c r="A1326" s="269"/>
      <c r="B1326" s="269"/>
      <c r="C1326" s="270"/>
      <c r="D1326" s="270"/>
      <c r="E1326" s="271"/>
      <c r="F1326" s="271"/>
      <c r="G1326" s="272"/>
      <c r="H1326" s="271"/>
      <c r="I1326" s="273"/>
    </row>
    <row r="1327" spans="1:9" s="263" customFormat="1" ht="12.75">
      <c r="A1327" s="269"/>
      <c r="B1327" s="269"/>
      <c r="C1327" s="270"/>
      <c r="D1327" s="270"/>
      <c r="E1327" s="271"/>
      <c r="F1327" s="271"/>
      <c r="G1327" s="272"/>
      <c r="H1327" s="271"/>
      <c r="I1327" s="273"/>
    </row>
    <row r="1328" spans="1:9" s="263" customFormat="1" ht="12.75">
      <c r="A1328" s="269"/>
      <c r="B1328" s="269"/>
      <c r="C1328" s="270"/>
      <c r="D1328" s="270"/>
      <c r="E1328" s="271"/>
      <c r="F1328" s="271"/>
      <c r="G1328" s="272"/>
      <c r="H1328" s="271"/>
      <c r="I1328" s="273"/>
    </row>
    <row r="1329" spans="1:9" s="263" customFormat="1" ht="12.75">
      <c r="A1329" s="269"/>
      <c r="B1329" s="269"/>
      <c r="C1329" s="270"/>
      <c r="D1329" s="270"/>
      <c r="E1329" s="271"/>
      <c r="F1329" s="271"/>
      <c r="G1329" s="272"/>
      <c r="H1329" s="271"/>
      <c r="I1329" s="273"/>
    </row>
    <row r="1330" spans="1:9" s="263" customFormat="1" ht="12.75">
      <c r="A1330" s="269"/>
      <c r="B1330" s="269"/>
      <c r="C1330" s="270"/>
      <c r="D1330" s="270"/>
      <c r="E1330" s="271"/>
      <c r="F1330" s="271"/>
      <c r="G1330" s="272"/>
      <c r="H1330" s="271"/>
      <c r="I1330" s="273"/>
    </row>
    <row r="1331" spans="1:9" s="263" customFormat="1" ht="12.75">
      <c r="A1331" s="269"/>
      <c r="B1331" s="269"/>
      <c r="C1331" s="270"/>
      <c r="D1331" s="270"/>
      <c r="E1331" s="271"/>
      <c r="F1331" s="271"/>
      <c r="G1331" s="272"/>
      <c r="H1331" s="271"/>
      <c r="I1331" s="273"/>
    </row>
    <row r="1332" spans="1:9" s="263" customFormat="1" ht="12.75">
      <c r="A1332" s="269"/>
      <c r="B1332" s="269"/>
      <c r="C1332" s="270"/>
      <c r="D1332" s="270"/>
      <c r="E1332" s="271"/>
      <c r="F1332" s="271"/>
      <c r="G1332" s="272"/>
      <c r="H1332" s="271"/>
      <c r="I1332" s="273"/>
    </row>
    <row r="1333" spans="1:9" s="263" customFormat="1" ht="12.75">
      <c r="A1333" s="269"/>
      <c r="B1333" s="269"/>
      <c r="C1333" s="270"/>
      <c r="D1333" s="270"/>
      <c r="E1333" s="271"/>
      <c r="F1333" s="271"/>
      <c r="G1333" s="272"/>
      <c r="H1333" s="271"/>
      <c r="I1333" s="273"/>
    </row>
    <row r="1334" spans="1:9" s="263" customFormat="1" ht="12.75">
      <c r="A1334" s="269"/>
      <c r="B1334" s="269"/>
      <c r="C1334" s="270"/>
      <c r="D1334" s="270"/>
      <c r="E1334" s="271"/>
      <c r="F1334" s="271"/>
      <c r="G1334" s="272"/>
      <c r="H1334" s="271"/>
      <c r="I1334" s="273"/>
    </row>
    <row r="1335" spans="1:9" s="263" customFormat="1" ht="12.75">
      <c r="A1335" s="269"/>
      <c r="B1335" s="269"/>
      <c r="C1335" s="270"/>
      <c r="D1335" s="270"/>
      <c r="E1335" s="271"/>
      <c r="F1335" s="271"/>
      <c r="G1335" s="272"/>
      <c r="H1335" s="271"/>
      <c r="I1335" s="273"/>
    </row>
    <row r="1336" spans="1:9" s="263" customFormat="1" ht="12.75">
      <c r="A1336" s="269"/>
      <c r="B1336" s="269"/>
      <c r="C1336" s="270"/>
      <c r="D1336" s="270"/>
      <c r="E1336" s="271"/>
      <c r="F1336" s="271"/>
      <c r="G1336" s="272"/>
      <c r="H1336" s="271"/>
      <c r="I1336" s="273"/>
    </row>
    <row r="1337" spans="1:9" s="263" customFormat="1" ht="12.75">
      <c r="A1337" s="269"/>
      <c r="B1337" s="269"/>
      <c r="C1337" s="270"/>
      <c r="D1337" s="270"/>
      <c r="E1337" s="271"/>
      <c r="F1337" s="271"/>
      <c r="G1337" s="272"/>
      <c r="H1337" s="271"/>
      <c r="I1337" s="273"/>
    </row>
    <row r="1338" spans="1:9" s="263" customFormat="1" ht="12.75">
      <c r="A1338" s="269"/>
      <c r="B1338" s="269"/>
      <c r="C1338" s="270"/>
      <c r="D1338" s="270"/>
      <c r="E1338" s="271"/>
      <c r="F1338" s="271"/>
      <c r="G1338" s="272"/>
      <c r="H1338" s="271"/>
      <c r="I1338" s="273"/>
    </row>
    <row r="1339" spans="1:9" s="263" customFormat="1" ht="12.75">
      <c r="A1339" s="269"/>
      <c r="B1339" s="269"/>
      <c r="C1339" s="270"/>
      <c r="D1339" s="270"/>
      <c r="E1339" s="271"/>
      <c r="F1339" s="271"/>
      <c r="G1339" s="272"/>
      <c r="H1339" s="271"/>
      <c r="I1339" s="273"/>
    </row>
    <row r="1340" spans="1:9" s="263" customFormat="1" ht="12.75">
      <c r="A1340" s="269"/>
      <c r="B1340" s="269"/>
      <c r="C1340" s="270"/>
      <c r="D1340" s="270"/>
      <c r="E1340" s="271"/>
      <c r="F1340" s="271"/>
      <c r="G1340" s="272"/>
      <c r="H1340" s="271"/>
      <c r="I1340" s="273"/>
    </row>
    <row r="1341" spans="1:9" s="263" customFormat="1" ht="12.75">
      <c r="A1341" s="269"/>
      <c r="B1341" s="269"/>
      <c r="C1341" s="270"/>
      <c r="D1341" s="270"/>
      <c r="E1341" s="271"/>
      <c r="F1341" s="271"/>
      <c r="G1341" s="272"/>
      <c r="H1341" s="271"/>
      <c r="I1341" s="273"/>
    </row>
    <row r="1342" spans="1:9" s="263" customFormat="1" ht="12.75">
      <c r="A1342" s="269"/>
      <c r="B1342" s="269"/>
      <c r="C1342" s="270"/>
      <c r="D1342" s="270"/>
      <c r="E1342" s="271"/>
      <c r="F1342" s="271"/>
      <c r="G1342" s="272"/>
      <c r="H1342" s="271"/>
      <c r="I1342" s="273"/>
    </row>
    <row r="1343" spans="1:9" s="263" customFormat="1" ht="12.75">
      <c r="A1343" s="269"/>
      <c r="B1343" s="269"/>
      <c r="C1343" s="270"/>
      <c r="D1343" s="270"/>
      <c r="E1343" s="271"/>
      <c r="F1343" s="271"/>
      <c r="G1343" s="272"/>
      <c r="H1343" s="271"/>
      <c r="I1343" s="273"/>
    </row>
    <row r="1344" spans="1:9" s="263" customFormat="1" ht="12.75">
      <c r="A1344" s="269"/>
      <c r="B1344" s="269"/>
      <c r="C1344" s="270"/>
      <c r="D1344" s="270"/>
      <c r="E1344" s="271"/>
      <c r="F1344" s="271"/>
      <c r="G1344" s="272"/>
      <c r="H1344" s="271"/>
      <c r="I1344" s="273"/>
    </row>
    <row r="1345" spans="1:9" s="263" customFormat="1" ht="12.75">
      <c r="A1345" s="269"/>
      <c r="B1345" s="269"/>
      <c r="C1345" s="270"/>
      <c r="D1345" s="270"/>
      <c r="E1345" s="271"/>
      <c r="F1345" s="271"/>
      <c r="G1345" s="272"/>
      <c r="H1345" s="271"/>
      <c r="I1345" s="273"/>
    </row>
    <row r="1346" spans="1:9" s="263" customFormat="1" ht="12.75">
      <c r="A1346" s="269"/>
      <c r="B1346" s="269"/>
      <c r="C1346" s="270"/>
      <c r="D1346" s="270"/>
      <c r="E1346" s="271"/>
      <c r="F1346" s="271"/>
      <c r="G1346" s="272"/>
      <c r="H1346" s="271"/>
      <c r="I1346" s="273"/>
    </row>
    <row r="1347" spans="1:9" s="263" customFormat="1" ht="12.75">
      <c r="A1347" s="269"/>
      <c r="B1347" s="269"/>
      <c r="C1347" s="270"/>
      <c r="D1347" s="270"/>
      <c r="E1347" s="271"/>
      <c r="F1347" s="271"/>
      <c r="G1347" s="272"/>
      <c r="H1347" s="271"/>
      <c r="I1347" s="273"/>
    </row>
    <row r="1348" spans="1:9" s="263" customFormat="1" ht="12.75">
      <c r="A1348" s="269"/>
      <c r="B1348" s="269"/>
      <c r="C1348" s="270"/>
      <c r="D1348" s="270"/>
      <c r="E1348" s="271"/>
      <c r="F1348" s="271"/>
      <c r="G1348" s="272"/>
      <c r="H1348" s="271"/>
      <c r="I1348" s="273"/>
    </row>
    <row r="1349" spans="1:9" s="263" customFormat="1" ht="12.75">
      <c r="A1349" s="269"/>
      <c r="B1349" s="269"/>
      <c r="C1349" s="270"/>
      <c r="D1349" s="270"/>
      <c r="E1349" s="271"/>
      <c r="F1349" s="271"/>
      <c r="G1349" s="272"/>
      <c r="H1349" s="271"/>
      <c r="I1349" s="273"/>
    </row>
    <row r="1350" spans="1:9" s="263" customFormat="1" ht="12.75">
      <c r="A1350" s="269"/>
      <c r="B1350" s="269"/>
      <c r="C1350" s="270"/>
      <c r="D1350" s="270"/>
      <c r="E1350" s="271"/>
      <c r="F1350" s="271"/>
      <c r="G1350" s="272"/>
      <c r="H1350" s="271"/>
      <c r="I1350" s="273"/>
    </row>
    <row r="1351" spans="1:9" s="263" customFormat="1" ht="12.75">
      <c r="A1351" s="269"/>
      <c r="B1351" s="269"/>
      <c r="C1351" s="270"/>
      <c r="D1351" s="270"/>
      <c r="E1351" s="271"/>
      <c r="F1351" s="271"/>
      <c r="G1351" s="272"/>
      <c r="H1351" s="271"/>
      <c r="I1351" s="273"/>
    </row>
    <row r="1352" spans="1:9" s="263" customFormat="1" ht="12.75">
      <c r="A1352" s="269"/>
      <c r="B1352" s="269"/>
      <c r="C1352" s="270"/>
      <c r="D1352" s="270"/>
      <c r="E1352" s="271"/>
      <c r="F1352" s="271"/>
      <c r="G1352" s="272"/>
      <c r="H1352" s="271"/>
      <c r="I1352" s="273"/>
    </row>
    <row r="1353" spans="1:9" s="263" customFormat="1" ht="12.75">
      <c r="A1353" s="269"/>
      <c r="B1353" s="269"/>
      <c r="C1353" s="270"/>
      <c r="D1353" s="270"/>
      <c r="E1353" s="271"/>
      <c r="F1353" s="271"/>
      <c r="G1353" s="272"/>
      <c r="H1353" s="271"/>
      <c r="I1353" s="273"/>
    </row>
    <row r="1354" spans="1:9" s="263" customFormat="1" ht="12.75">
      <c r="A1354" s="269"/>
      <c r="B1354" s="269"/>
      <c r="C1354" s="270"/>
      <c r="D1354" s="270"/>
      <c r="E1354" s="271"/>
      <c r="F1354" s="271"/>
      <c r="G1354" s="272"/>
      <c r="H1354" s="271"/>
      <c r="I1354" s="273"/>
    </row>
    <row r="1355" spans="1:9" s="263" customFormat="1" ht="12.75">
      <c r="A1355" s="269"/>
      <c r="B1355" s="269"/>
      <c r="C1355" s="270"/>
      <c r="D1355" s="270"/>
      <c r="E1355" s="271"/>
      <c r="F1355" s="271"/>
      <c r="G1355" s="272"/>
      <c r="H1355" s="271"/>
      <c r="I1355" s="273"/>
    </row>
    <row r="1356" spans="1:9" s="263" customFormat="1" ht="12.75">
      <c r="A1356" s="269"/>
      <c r="B1356" s="269"/>
      <c r="C1356" s="270"/>
      <c r="D1356" s="270"/>
      <c r="E1356" s="271"/>
      <c r="F1356" s="271"/>
      <c r="G1356" s="272"/>
      <c r="H1356" s="271"/>
      <c r="I1356" s="273"/>
    </row>
    <row r="1357" spans="1:9" s="263" customFormat="1" ht="12.75">
      <c r="A1357" s="269"/>
      <c r="B1357" s="269"/>
      <c r="C1357" s="270"/>
      <c r="D1357" s="270"/>
      <c r="E1357" s="271"/>
      <c r="F1357" s="271"/>
      <c r="G1357" s="272"/>
      <c r="H1357" s="271"/>
      <c r="I1357" s="273"/>
    </row>
    <row r="1358" spans="1:9" s="263" customFormat="1" ht="12.75">
      <c r="A1358" s="269"/>
      <c r="B1358" s="269"/>
      <c r="C1358" s="270"/>
      <c r="D1358" s="270"/>
      <c r="E1358" s="271"/>
      <c r="F1358" s="271"/>
      <c r="G1358" s="272"/>
      <c r="H1358" s="271"/>
      <c r="I1358" s="273"/>
    </row>
    <row r="1359" spans="1:9" s="263" customFormat="1" ht="12.75">
      <c r="A1359" s="269"/>
      <c r="B1359" s="269"/>
      <c r="C1359" s="270"/>
      <c r="D1359" s="270"/>
      <c r="E1359" s="271"/>
      <c r="F1359" s="271"/>
      <c r="G1359" s="272"/>
      <c r="H1359" s="271"/>
      <c r="I1359" s="273"/>
    </row>
    <row r="1360" spans="1:9" s="263" customFormat="1" ht="12.75">
      <c r="A1360" s="269"/>
      <c r="B1360" s="269"/>
      <c r="C1360" s="270"/>
      <c r="D1360" s="270"/>
      <c r="E1360" s="271"/>
      <c r="F1360" s="271"/>
      <c r="G1360" s="272"/>
      <c r="H1360" s="271"/>
      <c r="I1360" s="273"/>
    </row>
    <row r="1361" spans="1:9" s="263" customFormat="1" ht="12.75">
      <c r="A1361" s="269"/>
      <c r="B1361" s="269"/>
      <c r="C1361" s="270"/>
      <c r="D1361" s="270"/>
      <c r="E1361" s="271"/>
      <c r="F1361" s="271"/>
      <c r="G1361" s="272"/>
      <c r="H1361" s="271"/>
      <c r="I1361" s="273"/>
    </row>
    <row r="1362" spans="1:9" s="263" customFormat="1" ht="12.75">
      <c r="A1362" s="269"/>
      <c r="B1362" s="269"/>
      <c r="C1362" s="270"/>
      <c r="D1362" s="270"/>
      <c r="E1362" s="271"/>
      <c r="F1362" s="271"/>
      <c r="G1362" s="272"/>
      <c r="H1362" s="271"/>
      <c r="I1362" s="273"/>
    </row>
    <row r="1363" spans="1:9" s="263" customFormat="1" ht="12.75">
      <c r="A1363" s="269"/>
      <c r="B1363" s="269"/>
      <c r="C1363" s="270"/>
      <c r="D1363" s="270"/>
      <c r="E1363" s="271"/>
      <c r="F1363" s="271"/>
      <c r="G1363" s="272"/>
      <c r="H1363" s="271"/>
      <c r="I1363" s="273"/>
    </row>
    <row r="1364" spans="1:9" s="263" customFormat="1" ht="12.75">
      <c r="A1364" s="269"/>
      <c r="B1364" s="269"/>
      <c r="C1364" s="270"/>
      <c r="D1364" s="270"/>
      <c r="E1364" s="271"/>
      <c r="F1364" s="271"/>
      <c r="G1364" s="272"/>
      <c r="H1364" s="271"/>
      <c r="I1364" s="273"/>
    </row>
    <row r="1365" spans="1:9" s="263" customFormat="1" ht="12.75">
      <c r="A1365" s="269"/>
      <c r="B1365" s="269"/>
      <c r="C1365" s="270"/>
      <c r="D1365" s="270"/>
      <c r="E1365" s="271"/>
      <c r="F1365" s="271"/>
      <c r="G1365" s="272"/>
      <c r="H1365" s="271"/>
      <c r="I1365" s="273"/>
    </row>
    <row r="1366" spans="1:9" s="263" customFormat="1" ht="12.75">
      <c r="A1366" s="269"/>
      <c r="B1366" s="269"/>
      <c r="C1366" s="270"/>
      <c r="D1366" s="270"/>
      <c r="E1366" s="271"/>
      <c r="F1366" s="271"/>
      <c r="G1366" s="272"/>
      <c r="H1366" s="271"/>
      <c r="I1366" s="273"/>
    </row>
    <row r="1367" spans="1:9" s="263" customFormat="1" ht="12.75">
      <c r="A1367" s="269"/>
      <c r="B1367" s="269"/>
      <c r="C1367" s="270"/>
      <c r="D1367" s="270"/>
      <c r="E1367" s="271"/>
      <c r="F1367" s="271"/>
      <c r="G1367" s="272"/>
      <c r="H1367" s="271"/>
      <c r="I1367" s="273"/>
    </row>
    <row r="1368" spans="1:9" s="263" customFormat="1" ht="12.75">
      <c r="A1368" s="269"/>
      <c r="B1368" s="269"/>
      <c r="C1368" s="270"/>
      <c r="D1368" s="270"/>
      <c r="E1368" s="271"/>
      <c r="F1368" s="271"/>
      <c r="G1368" s="272"/>
      <c r="H1368" s="271"/>
      <c r="I1368" s="273"/>
    </row>
    <row r="1369" spans="1:9" s="263" customFormat="1" ht="12.75">
      <c r="A1369" s="269"/>
      <c r="B1369" s="269"/>
      <c r="C1369" s="270"/>
      <c r="D1369" s="270"/>
      <c r="E1369" s="271"/>
      <c r="F1369" s="271"/>
      <c r="G1369" s="272"/>
      <c r="H1369" s="271"/>
      <c r="I1369" s="273"/>
    </row>
    <row r="1370" spans="1:9" s="263" customFormat="1" ht="12.75">
      <c r="A1370" s="269"/>
      <c r="B1370" s="269"/>
      <c r="C1370" s="270"/>
      <c r="D1370" s="270"/>
      <c r="E1370" s="271"/>
      <c r="F1370" s="271"/>
      <c r="G1370" s="272"/>
      <c r="H1370" s="271"/>
      <c r="I1370" s="273"/>
    </row>
    <row r="1371" spans="1:9" s="263" customFormat="1" ht="12.75">
      <c r="A1371" s="269"/>
      <c r="B1371" s="269"/>
      <c r="C1371" s="270"/>
      <c r="D1371" s="270"/>
      <c r="E1371" s="271"/>
      <c r="F1371" s="271"/>
      <c r="G1371" s="272"/>
      <c r="H1371" s="271"/>
      <c r="I1371" s="273"/>
    </row>
    <row r="1372" spans="1:9" s="263" customFormat="1" ht="12.75">
      <c r="A1372" s="269"/>
      <c r="B1372" s="269"/>
      <c r="C1372" s="270"/>
      <c r="D1372" s="270"/>
      <c r="E1372" s="271"/>
      <c r="F1372" s="271"/>
      <c r="G1372" s="272"/>
      <c r="H1372" s="271"/>
      <c r="I1372" s="273"/>
    </row>
    <row r="1373" spans="1:9" s="263" customFormat="1" ht="12.75">
      <c r="A1373" s="269"/>
      <c r="B1373" s="269"/>
      <c r="C1373" s="270"/>
      <c r="D1373" s="270"/>
      <c r="E1373" s="271"/>
      <c r="F1373" s="271"/>
      <c r="G1373" s="272"/>
      <c r="H1373" s="271"/>
      <c r="I1373" s="273"/>
    </row>
    <row r="1374" spans="1:9" s="263" customFormat="1" ht="12.75">
      <c r="A1374" s="269"/>
      <c r="B1374" s="269"/>
      <c r="C1374" s="270"/>
      <c r="D1374" s="270"/>
      <c r="E1374" s="271"/>
      <c r="F1374" s="271"/>
      <c r="G1374" s="272"/>
      <c r="H1374" s="271"/>
      <c r="I1374" s="273"/>
    </row>
    <row r="1375" spans="1:9" s="263" customFormat="1" ht="12.75">
      <c r="A1375" s="269"/>
      <c r="B1375" s="269"/>
      <c r="C1375" s="270"/>
      <c r="D1375" s="270"/>
      <c r="E1375" s="271"/>
      <c r="F1375" s="271"/>
      <c r="G1375" s="272"/>
      <c r="H1375" s="271"/>
      <c r="I1375" s="273"/>
    </row>
    <row r="1376" spans="1:9" s="263" customFormat="1" ht="12.75">
      <c r="A1376" s="269"/>
      <c r="B1376" s="269"/>
      <c r="C1376" s="270"/>
      <c r="D1376" s="270"/>
      <c r="E1376" s="271"/>
      <c r="F1376" s="271"/>
      <c r="G1376" s="272"/>
      <c r="H1376" s="271"/>
      <c r="I1376" s="273"/>
    </row>
    <row r="1377" spans="1:9" s="263" customFormat="1" ht="12.75">
      <c r="A1377" s="269"/>
      <c r="B1377" s="269"/>
      <c r="C1377" s="270"/>
      <c r="D1377" s="270"/>
      <c r="E1377" s="271"/>
      <c r="F1377" s="271"/>
      <c r="G1377" s="272"/>
      <c r="H1377" s="271"/>
      <c r="I1377" s="273"/>
    </row>
    <row r="1378" spans="1:9" s="263" customFormat="1" ht="12.75">
      <c r="A1378" s="269"/>
      <c r="B1378" s="269"/>
      <c r="C1378" s="270"/>
      <c r="D1378" s="270"/>
      <c r="E1378" s="271"/>
      <c r="F1378" s="271"/>
      <c r="G1378" s="272"/>
      <c r="H1378" s="271"/>
      <c r="I1378" s="273"/>
    </row>
    <row r="1379" spans="1:9" s="263" customFormat="1" ht="12.75">
      <c r="A1379" s="269"/>
      <c r="B1379" s="269"/>
      <c r="C1379" s="270"/>
      <c r="D1379" s="270"/>
      <c r="E1379" s="271"/>
      <c r="F1379" s="271"/>
      <c r="G1379" s="272"/>
      <c r="H1379" s="271"/>
      <c r="I1379" s="273"/>
    </row>
    <row r="1380" spans="1:9" s="263" customFormat="1" ht="12.75">
      <c r="A1380" s="269"/>
      <c r="B1380" s="269"/>
      <c r="C1380" s="270"/>
      <c r="D1380" s="270"/>
      <c r="E1380" s="271"/>
      <c r="F1380" s="271"/>
      <c r="G1380" s="272"/>
      <c r="H1380" s="271"/>
      <c r="I1380" s="273"/>
    </row>
    <row r="1381" spans="1:9" s="263" customFormat="1" ht="12.75">
      <c r="A1381" s="269"/>
      <c r="B1381" s="269"/>
      <c r="C1381" s="270"/>
      <c r="D1381" s="270"/>
      <c r="E1381" s="271"/>
      <c r="F1381" s="271"/>
      <c r="G1381" s="272"/>
      <c r="H1381" s="271"/>
      <c r="I1381" s="273"/>
    </row>
    <row r="1382" spans="1:9" s="263" customFormat="1" ht="12.75">
      <c r="A1382" s="269"/>
      <c r="B1382" s="269"/>
      <c r="C1382" s="270"/>
      <c r="D1382" s="270"/>
      <c r="E1382" s="271"/>
      <c r="F1382" s="271"/>
      <c r="G1382" s="272"/>
      <c r="H1382" s="271"/>
      <c r="I1382" s="273"/>
    </row>
    <row r="1383" spans="1:9" s="263" customFormat="1" ht="12.75">
      <c r="A1383" s="269"/>
      <c r="B1383" s="269"/>
      <c r="C1383" s="270"/>
      <c r="D1383" s="270"/>
      <c r="E1383" s="271"/>
      <c r="F1383" s="271"/>
      <c r="G1383" s="272"/>
      <c r="H1383" s="271"/>
      <c r="I1383" s="273"/>
    </row>
    <row r="1384" spans="1:9" s="263" customFormat="1" ht="12.75">
      <c r="A1384" s="269"/>
      <c r="B1384" s="269"/>
      <c r="C1384" s="270"/>
      <c r="D1384" s="270"/>
      <c r="E1384" s="271"/>
      <c r="F1384" s="271"/>
      <c r="G1384" s="272"/>
      <c r="H1384" s="271"/>
      <c r="I1384" s="273"/>
    </row>
    <row r="1385" spans="1:9" s="263" customFormat="1" ht="12.75">
      <c r="A1385" s="269"/>
      <c r="B1385" s="269"/>
      <c r="C1385" s="270"/>
      <c r="D1385" s="270"/>
      <c r="E1385" s="271"/>
      <c r="F1385" s="271"/>
      <c r="G1385" s="272"/>
      <c r="H1385" s="271"/>
      <c r="I1385" s="273"/>
    </row>
    <row r="1386" spans="1:9" s="263" customFormat="1" ht="12.75">
      <c r="A1386" s="269"/>
      <c r="B1386" s="269"/>
      <c r="C1386" s="270"/>
      <c r="D1386" s="270"/>
      <c r="E1386" s="271"/>
      <c r="F1386" s="271"/>
      <c r="G1386" s="272"/>
      <c r="H1386" s="271"/>
      <c r="I1386" s="273"/>
    </row>
    <row r="1387" spans="1:9" s="263" customFormat="1" ht="12.75">
      <c r="A1387" s="269"/>
      <c r="B1387" s="269"/>
      <c r="C1387" s="270"/>
      <c r="D1387" s="270"/>
      <c r="E1387" s="271"/>
      <c r="F1387" s="271"/>
      <c r="G1387" s="272"/>
      <c r="H1387" s="271"/>
      <c r="I1387" s="273"/>
    </row>
    <row r="1388" spans="1:9" s="263" customFormat="1" ht="12.75">
      <c r="A1388" s="269"/>
      <c r="B1388" s="269"/>
      <c r="C1388" s="270"/>
      <c r="D1388" s="270"/>
      <c r="E1388" s="271"/>
      <c r="F1388" s="271"/>
      <c r="G1388" s="272"/>
      <c r="H1388" s="271"/>
      <c r="I1388" s="273"/>
    </row>
    <row r="1389" spans="1:9" s="263" customFormat="1" ht="12.75">
      <c r="A1389" s="269"/>
      <c r="B1389" s="269"/>
      <c r="C1389" s="270"/>
      <c r="D1389" s="270"/>
      <c r="E1389" s="271"/>
      <c r="F1389" s="271"/>
      <c r="G1389" s="272"/>
      <c r="H1389" s="271"/>
      <c r="I1389" s="273"/>
    </row>
    <row r="1390" spans="1:9" s="263" customFormat="1" ht="12.75">
      <c r="A1390" s="269"/>
      <c r="B1390" s="269"/>
      <c r="C1390" s="270"/>
      <c r="D1390" s="270"/>
      <c r="E1390" s="271"/>
      <c r="F1390" s="271"/>
      <c r="G1390" s="272"/>
      <c r="H1390" s="271"/>
      <c r="I1390" s="273"/>
    </row>
    <row r="1391" spans="1:9" s="263" customFormat="1" ht="12.75">
      <c r="A1391" s="269"/>
      <c r="B1391" s="269"/>
      <c r="C1391" s="270"/>
      <c r="D1391" s="270"/>
      <c r="E1391" s="271"/>
      <c r="F1391" s="271"/>
      <c r="G1391" s="272"/>
      <c r="H1391" s="271"/>
      <c r="I1391" s="273"/>
    </row>
    <row r="1392" spans="1:9" s="263" customFormat="1" ht="12.75">
      <c r="A1392" s="269"/>
      <c r="B1392" s="269"/>
      <c r="C1392" s="270"/>
      <c r="D1392" s="270"/>
      <c r="E1392" s="271"/>
      <c r="F1392" s="271"/>
      <c r="G1392" s="272"/>
      <c r="H1392" s="271"/>
      <c r="I1392" s="273"/>
    </row>
    <row r="1393" spans="1:9" s="263" customFormat="1" ht="12.75">
      <c r="A1393" s="269"/>
      <c r="B1393" s="269"/>
      <c r="C1393" s="270"/>
      <c r="D1393" s="270"/>
      <c r="E1393" s="271"/>
      <c r="F1393" s="271"/>
      <c r="G1393" s="272"/>
      <c r="H1393" s="271"/>
      <c r="I1393" s="273"/>
    </row>
    <row r="1394" spans="1:9" s="263" customFormat="1" ht="12.75">
      <c r="A1394" s="269"/>
      <c r="B1394" s="269"/>
      <c r="C1394" s="270"/>
      <c r="D1394" s="270"/>
      <c r="E1394" s="271"/>
      <c r="F1394" s="271"/>
      <c r="G1394" s="272"/>
      <c r="H1394" s="271"/>
      <c r="I1394" s="273"/>
    </row>
    <row r="1395" spans="1:9" s="263" customFormat="1" ht="12.75">
      <c r="A1395" s="269"/>
      <c r="B1395" s="269"/>
      <c r="C1395" s="270"/>
      <c r="D1395" s="270"/>
      <c r="E1395" s="271"/>
      <c r="F1395" s="271"/>
      <c r="G1395" s="272"/>
      <c r="H1395" s="271"/>
      <c r="I1395" s="273"/>
    </row>
    <row r="1396" spans="1:9" s="263" customFormat="1" ht="12.75">
      <c r="A1396" s="269"/>
      <c r="B1396" s="269"/>
      <c r="C1396" s="270"/>
      <c r="D1396" s="270"/>
      <c r="E1396" s="271"/>
      <c r="F1396" s="271"/>
      <c r="G1396" s="272"/>
      <c r="H1396" s="271"/>
      <c r="I1396" s="273"/>
    </row>
    <row r="1397" spans="1:9" s="263" customFormat="1" ht="12.75">
      <c r="A1397" s="269"/>
      <c r="B1397" s="269"/>
      <c r="C1397" s="270"/>
      <c r="D1397" s="270"/>
      <c r="E1397" s="271"/>
      <c r="F1397" s="271"/>
      <c r="G1397" s="272"/>
      <c r="H1397" s="271"/>
      <c r="I1397" s="273"/>
    </row>
    <row r="1398" spans="1:9" s="263" customFormat="1" ht="12.75">
      <c r="A1398" s="269"/>
      <c r="B1398" s="269"/>
      <c r="C1398" s="270"/>
      <c r="D1398" s="270"/>
      <c r="E1398" s="271"/>
      <c r="F1398" s="271"/>
      <c r="G1398" s="272"/>
      <c r="H1398" s="271"/>
      <c r="I1398" s="273"/>
    </row>
    <row r="1399" spans="1:9" s="263" customFormat="1" ht="12.75">
      <c r="A1399" s="269"/>
      <c r="B1399" s="269"/>
      <c r="C1399" s="270"/>
      <c r="D1399" s="270"/>
      <c r="E1399" s="271"/>
      <c r="F1399" s="271"/>
      <c r="G1399" s="272"/>
      <c r="H1399" s="271"/>
      <c r="I1399" s="273"/>
    </row>
    <row r="1400" spans="1:9" s="263" customFormat="1" ht="12.75">
      <c r="A1400" s="269"/>
      <c r="B1400" s="269"/>
      <c r="C1400" s="270"/>
      <c r="D1400" s="270"/>
      <c r="E1400" s="271"/>
      <c r="F1400" s="271"/>
      <c r="G1400" s="272"/>
      <c r="H1400" s="271"/>
      <c r="I1400" s="273"/>
    </row>
    <row r="1401" spans="1:9" s="263" customFormat="1" ht="12.75">
      <c r="A1401" s="269"/>
      <c r="B1401" s="269"/>
      <c r="C1401" s="270"/>
      <c r="D1401" s="270"/>
      <c r="E1401" s="271"/>
      <c r="F1401" s="271"/>
      <c r="G1401" s="272"/>
      <c r="H1401" s="271"/>
      <c r="I1401" s="273"/>
    </row>
    <row r="1402" spans="1:9" s="263" customFormat="1" ht="12.75">
      <c r="A1402" s="269"/>
      <c r="B1402" s="269"/>
      <c r="C1402" s="270"/>
      <c r="D1402" s="270"/>
      <c r="E1402" s="271"/>
      <c r="F1402" s="271"/>
      <c r="G1402" s="272"/>
      <c r="H1402" s="271"/>
      <c r="I1402" s="273"/>
    </row>
    <row r="1403" spans="1:9" s="263" customFormat="1" ht="12.75">
      <c r="A1403" s="269"/>
      <c r="B1403" s="269"/>
      <c r="C1403" s="270"/>
      <c r="D1403" s="270"/>
      <c r="E1403" s="271"/>
      <c r="F1403" s="271"/>
      <c r="G1403" s="272"/>
      <c r="H1403" s="271"/>
      <c r="I1403" s="273"/>
    </row>
    <row r="1404" spans="1:9" s="263" customFormat="1" ht="12.75">
      <c r="A1404" s="269"/>
      <c r="B1404" s="269"/>
      <c r="C1404" s="270"/>
      <c r="D1404" s="270"/>
      <c r="E1404" s="271"/>
      <c r="F1404" s="271"/>
      <c r="G1404" s="272"/>
      <c r="H1404" s="271"/>
      <c r="I1404" s="273"/>
    </row>
    <row r="1405" spans="1:9" s="263" customFormat="1" ht="12.75">
      <c r="A1405" s="269"/>
      <c r="B1405" s="269"/>
      <c r="C1405" s="270"/>
      <c r="D1405" s="270"/>
      <c r="E1405" s="271"/>
      <c r="F1405" s="271"/>
      <c r="G1405" s="272"/>
      <c r="H1405" s="271"/>
      <c r="I1405" s="273"/>
    </row>
    <row r="1406" spans="1:9" s="263" customFormat="1" ht="12.75">
      <c r="A1406" s="269"/>
      <c r="B1406" s="269"/>
      <c r="C1406" s="270"/>
      <c r="D1406" s="270"/>
      <c r="E1406" s="271"/>
      <c r="F1406" s="271"/>
      <c r="G1406" s="272"/>
      <c r="H1406" s="271"/>
      <c r="I1406" s="273"/>
    </row>
    <row r="1407" spans="1:9" s="263" customFormat="1" ht="12.75">
      <c r="A1407" s="269"/>
      <c r="B1407" s="269"/>
      <c r="C1407" s="270"/>
      <c r="D1407" s="270"/>
      <c r="E1407" s="271"/>
      <c r="F1407" s="271"/>
      <c r="G1407" s="272"/>
      <c r="H1407" s="271"/>
      <c r="I1407" s="273"/>
    </row>
    <row r="1408" spans="1:9" s="263" customFormat="1" ht="12.75">
      <c r="A1408" s="269"/>
      <c r="B1408" s="269"/>
      <c r="C1408" s="270"/>
      <c r="D1408" s="270"/>
      <c r="E1408" s="271"/>
      <c r="F1408" s="271"/>
      <c r="G1408" s="272"/>
      <c r="H1408" s="271"/>
      <c r="I1408" s="273"/>
    </row>
    <row r="1409" spans="1:9" s="263" customFormat="1" ht="12.75">
      <c r="A1409" s="269"/>
      <c r="B1409" s="269"/>
      <c r="C1409" s="270"/>
      <c r="D1409" s="270"/>
      <c r="E1409" s="271"/>
      <c r="F1409" s="271"/>
      <c r="G1409" s="272"/>
      <c r="H1409" s="271"/>
      <c r="I1409" s="273"/>
    </row>
    <row r="1410" spans="1:9" s="263" customFormat="1" ht="12.75">
      <c r="A1410" s="269"/>
      <c r="B1410" s="269"/>
      <c r="C1410" s="270"/>
      <c r="D1410" s="270"/>
      <c r="E1410" s="271"/>
      <c r="F1410" s="271"/>
      <c r="G1410" s="272"/>
      <c r="H1410" s="271"/>
      <c r="I1410" s="273"/>
    </row>
    <row r="1411" spans="1:9" s="263" customFormat="1" ht="12.75">
      <c r="A1411" s="269"/>
      <c r="B1411" s="269"/>
      <c r="C1411" s="270"/>
      <c r="D1411" s="270"/>
      <c r="E1411" s="271"/>
      <c r="F1411" s="271"/>
      <c r="G1411" s="272"/>
      <c r="H1411" s="271"/>
      <c r="I1411" s="273"/>
    </row>
    <row r="1412" spans="1:9" s="263" customFormat="1" ht="12.75">
      <c r="A1412" s="269"/>
      <c r="B1412" s="269"/>
      <c r="C1412" s="270"/>
      <c r="D1412" s="270"/>
      <c r="E1412" s="271"/>
      <c r="F1412" s="271"/>
      <c r="G1412" s="272"/>
      <c r="H1412" s="271"/>
      <c r="I1412" s="273"/>
    </row>
    <row r="1413" spans="1:9" s="263" customFormat="1" ht="12.75">
      <c r="A1413" s="269"/>
      <c r="B1413" s="269"/>
      <c r="C1413" s="270"/>
      <c r="D1413" s="270"/>
      <c r="E1413" s="271"/>
      <c r="F1413" s="271"/>
      <c r="G1413" s="272"/>
      <c r="H1413" s="271"/>
      <c r="I1413" s="273"/>
    </row>
    <row r="1414" spans="1:9" s="263" customFormat="1" ht="12.75">
      <c r="A1414" s="269"/>
      <c r="B1414" s="269"/>
      <c r="C1414" s="270"/>
      <c r="D1414" s="270"/>
      <c r="E1414" s="271"/>
      <c r="F1414" s="271"/>
      <c r="G1414" s="272"/>
      <c r="H1414" s="271"/>
      <c r="I1414" s="273"/>
    </row>
    <row r="1415" spans="1:9" s="263" customFormat="1" ht="12.75">
      <c r="A1415" s="269"/>
      <c r="B1415" s="269"/>
      <c r="C1415" s="270"/>
      <c r="D1415" s="270"/>
      <c r="E1415" s="271"/>
      <c r="F1415" s="271"/>
      <c r="G1415" s="272"/>
      <c r="H1415" s="271"/>
      <c r="I1415" s="273"/>
    </row>
    <row r="1416" spans="1:9" s="263" customFormat="1" ht="12.75">
      <c r="A1416" s="269"/>
      <c r="B1416" s="269"/>
      <c r="C1416" s="270"/>
      <c r="D1416" s="270"/>
      <c r="E1416" s="271"/>
      <c r="F1416" s="271"/>
      <c r="G1416" s="272"/>
      <c r="H1416" s="271"/>
      <c r="I1416" s="273"/>
    </row>
    <row r="1417" spans="1:9" s="263" customFormat="1" ht="12.75">
      <c r="A1417" s="269"/>
      <c r="B1417" s="269"/>
      <c r="C1417" s="270"/>
      <c r="D1417" s="270"/>
      <c r="E1417" s="271"/>
      <c r="F1417" s="271"/>
      <c r="G1417" s="272"/>
      <c r="H1417" s="271"/>
      <c r="I1417" s="273"/>
    </row>
    <row r="1418" spans="1:9" s="263" customFormat="1" ht="12.75">
      <c r="A1418" s="269"/>
      <c r="B1418" s="269"/>
      <c r="C1418" s="270"/>
      <c r="D1418" s="270"/>
      <c r="E1418" s="271"/>
      <c r="F1418" s="271"/>
      <c r="G1418" s="272"/>
      <c r="H1418" s="271"/>
      <c r="I1418" s="273"/>
    </row>
    <row r="1419" spans="1:9" s="263" customFormat="1" ht="12.75">
      <c r="A1419" s="269"/>
      <c r="B1419" s="269"/>
      <c r="C1419" s="270"/>
      <c r="D1419" s="270"/>
      <c r="E1419" s="271"/>
      <c r="F1419" s="271"/>
      <c r="G1419" s="272"/>
      <c r="H1419" s="271"/>
      <c r="I1419" s="273"/>
    </row>
    <row r="1420" spans="1:9" s="263" customFormat="1" ht="12.75">
      <c r="A1420" s="269"/>
      <c r="B1420" s="269"/>
      <c r="C1420" s="270"/>
      <c r="D1420" s="270"/>
      <c r="E1420" s="271"/>
      <c r="F1420" s="271"/>
      <c r="G1420" s="272"/>
      <c r="H1420" s="271"/>
      <c r="I1420" s="273"/>
    </row>
    <row r="1421" spans="1:9" s="263" customFormat="1" ht="12.75">
      <c r="A1421" s="269"/>
      <c r="B1421" s="269"/>
      <c r="C1421" s="270"/>
      <c r="D1421" s="270"/>
      <c r="E1421" s="271"/>
      <c r="F1421" s="271"/>
      <c r="G1421" s="272"/>
      <c r="H1421" s="271"/>
      <c r="I1421" s="273"/>
    </row>
    <row r="1422" spans="1:9" s="263" customFormat="1" ht="12.75">
      <c r="A1422" s="269"/>
      <c r="B1422" s="269"/>
      <c r="C1422" s="270"/>
      <c r="D1422" s="270"/>
      <c r="E1422" s="271"/>
      <c r="F1422" s="271"/>
      <c r="G1422" s="272"/>
      <c r="H1422" s="271"/>
      <c r="I1422" s="273"/>
    </row>
    <row r="1423" spans="1:9" s="263" customFormat="1" ht="12.75">
      <c r="A1423" s="269"/>
      <c r="B1423" s="269"/>
      <c r="C1423" s="270"/>
      <c r="D1423" s="270"/>
      <c r="E1423" s="271"/>
      <c r="F1423" s="271"/>
      <c r="G1423" s="272"/>
      <c r="H1423" s="271"/>
      <c r="I1423" s="273"/>
    </row>
    <row r="1424" spans="1:9" s="263" customFormat="1" ht="12.75">
      <c r="A1424" s="269"/>
      <c r="B1424" s="269"/>
      <c r="C1424" s="270"/>
      <c r="D1424" s="270"/>
      <c r="E1424" s="271"/>
      <c r="F1424" s="271"/>
      <c r="G1424" s="272"/>
      <c r="H1424" s="271"/>
      <c r="I1424" s="273"/>
    </row>
    <row r="1425" spans="1:9" s="263" customFormat="1" ht="12.75">
      <c r="A1425" s="269"/>
      <c r="B1425" s="269"/>
      <c r="C1425" s="270"/>
      <c r="D1425" s="270"/>
      <c r="E1425" s="271"/>
      <c r="F1425" s="271"/>
      <c r="G1425" s="272"/>
      <c r="H1425" s="271"/>
      <c r="I1425" s="273"/>
    </row>
    <row r="1426" spans="1:9" s="263" customFormat="1" ht="12.75">
      <c r="A1426" s="269"/>
      <c r="B1426" s="269"/>
      <c r="C1426" s="270"/>
      <c r="D1426" s="270"/>
      <c r="E1426" s="271"/>
      <c r="F1426" s="271"/>
      <c r="G1426" s="272"/>
      <c r="H1426" s="271"/>
      <c r="I1426" s="273"/>
    </row>
    <row r="1427" spans="1:9" s="263" customFormat="1" ht="12.75">
      <c r="A1427" s="269"/>
      <c r="B1427" s="269"/>
      <c r="C1427" s="270"/>
      <c r="D1427" s="270"/>
      <c r="E1427" s="271"/>
      <c r="F1427" s="271"/>
      <c r="G1427" s="272"/>
      <c r="H1427" s="271"/>
      <c r="I1427" s="273"/>
    </row>
    <row r="1428" spans="1:9" s="263" customFormat="1" ht="12.75">
      <c r="A1428" s="269"/>
      <c r="B1428" s="269"/>
      <c r="C1428" s="270"/>
      <c r="D1428" s="270"/>
      <c r="E1428" s="271"/>
      <c r="F1428" s="271"/>
      <c r="G1428" s="272"/>
      <c r="H1428" s="271"/>
      <c r="I1428" s="273"/>
    </row>
    <row r="1429" spans="1:9" s="263" customFormat="1" ht="12.75">
      <c r="A1429" s="269"/>
      <c r="B1429" s="269"/>
      <c r="C1429" s="270"/>
      <c r="D1429" s="270"/>
      <c r="E1429" s="271"/>
      <c r="F1429" s="271"/>
      <c r="G1429" s="272"/>
      <c r="H1429" s="271"/>
      <c r="I1429" s="273"/>
    </row>
    <row r="1430" spans="1:9" s="263" customFormat="1" ht="12.75">
      <c r="A1430" s="269"/>
      <c r="B1430" s="269"/>
      <c r="C1430" s="270"/>
      <c r="D1430" s="270"/>
      <c r="E1430" s="271"/>
      <c r="F1430" s="271"/>
      <c r="G1430" s="272"/>
      <c r="H1430" s="271"/>
      <c r="I1430" s="273"/>
    </row>
    <row r="1431" spans="1:9" s="263" customFormat="1" ht="12.75">
      <c r="A1431" s="269"/>
      <c r="B1431" s="269"/>
      <c r="C1431" s="270"/>
      <c r="D1431" s="270"/>
      <c r="E1431" s="271"/>
      <c r="F1431" s="271"/>
      <c r="G1431" s="272"/>
      <c r="H1431" s="271"/>
      <c r="I1431" s="273"/>
    </row>
    <row r="1432" spans="1:9" s="263" customFormat="1" ht="12.75">
      <c r="A1432" s="269"/>
      <c r="B1432" s="269"/>
      <c r="C1432" s="270"/>
      <c r="D1432" s="270"/>
      <c r="E1432" s="271"/>
      <c r="F1432" s="271"/>
      <c r="G1432" s="272"/>
      <c r="H1432" s="271"/>
      <c r="I1432" s="273"/>
    </row>
    <row r="1433" spans="1:9" s="263" customFormat="1" ht="12.75">
      <c r="A1433" s="269"/>
      <c r="B1433" s="269"/>
      <c r="C1433" s="270"/>
      <c r="D1433" s="270"/>
      <c r="E1433" s="271"/>
      <c r="F1433" s="271"/>
      <c r="G1433" s="272"/>
      <c r="H1433" s="271"/>
      <c r="I1433" s="273"/>
    </row>
    <row r="1434" spans="1:9" s="263" customFormat="1" ht="12.75">
      <c r="A1434" s="269"/>
      <c r="B1434" s="269"/>
      <c r="C1434" s="270"/>
      <c r="D1434" s="270"/>
      <c r="E1434" s="271"/>
      <c r="F1434" s="271"/>
      <c r="G1434" s="272"/>
      <c r="H1434" s="271"/>
      <c r="I1434" s="273"/>
    </row>
    <row r="1435" spans="1:9" s="263" customFormat="1" ht="12.75">
      <c r="A1435" s="269"/>
      <c r="B1435" s="269"/>
      <c r="C1435" s="270"/>
      <c r="D1435" s="270"/>
      <c r="E1435" s="271"/>
      <c r="F1435" s="271"/>
      <c r="G1435" s="272"/>
      <c r="H1435" s="271"/>
      <c r="I1435" s="273"/>
    </row>
    <row r="1436" spans="1:9" s="263" customFormat="1" ht="12.75">
      <c r="A1436" s="269"/>
      <c r="B1436" s="269"/>
      <c r="C1436" s="270"/>
      <c r="D1436" s="270"/>
      <c r="E1436" s="271"/>
      <c r="F1436" s="271"/>
      <c r="G1436" s="272"/>
      <c r="H1436" s="271"/>
      <c r="I1436" s="273"/>
    </row>
    <row r="1437" spans="1:9" s="263" customFormat="1" ht="12.75">
      <c r="A1437" s="269"/>
      <c r="B1437" s="269"/>
      <c r="C1437" s="270"/>
      <c r="D1437" s="270"/>
      <c r="E1437" s="271"/>
      <c r="F1437" s="271"/>
      <c r="G1437" s="272"/>
      <c r="H1437" s="271"/>
      <c r="I1437" s="273"/>
    </row>
    <row r="1438" spans="1:9" s="263" customFormat="1" ht="12.75">
      <c r="A1438" s="269"/>
      <c r="B1438" s="269"/>
      <c r="C1438" s="270"/>
      <c r="D1438" s="270"/>
      <c r="E1438" s="271"/>
      <c r="F1438" s="271"/>
      <c r="G1438" s="272"/>
      <c r="H1438" s="271"/>
      <c r="I1438" s="273"/>
    </row>
    <row r="1439" spans="1:9" s="263" customFormat="1" ht="12.75">
      <c r="A1439" s="269"/>
      <c r="B1439" s="269"/>
      <c r="C1439" s="270"/>
      <c r="D1439" s="270"/>
      <c r="E1439" s="271"/>
      <c r="F1439" s="271"/>
      <c r="G1439" s="272"/>
      <c r="H1439" s="271"/>
      <c r="I1439" s="273"/>
    </row>
    <row r="1440" spans="1:9" s="263" customFormat="1" ht="12.75">
      <c r="A1440" s="269"/>
      <c r="B1440" s="269"/>
      <c r="C1440" s="270"/>
      <c r="D1440" s="270"/>
      <c r="E1440" s="271"/>
      <c r="F1440" s="271"/>
      <c r="G1440" s="272"/>
      <c r="H1440" s="271"/>
      <c r="I1440" s="273"/>
    </row>
    <row r="1441" spans="1:9" s="263" customFormat="1" ht="12.75">
      <c r="A1441" s="269"/>
      <c r="B1441" s="269"/>
      <c r="C1441" s="270"/>
      <c r="D1441" s="270"/>
      <c r="E1441" s="271"/>
      <c r="F1441" s="271"/>
      <c r="G1441" s="272"/>
      <c r="H1441" s="271"/>
      <c r="I1441" s="273"/>
    </row>
    <row r="1442" spans="1:9" s="263" customFormat="1" ht="12.75">
      <c r="A1442" s="269"/>
      <c r="B1442" s="269"/>
      <c r="C1442" s="270"/>
      <c r="D1442" s="270"/>
      <c r="E1442" s="271"/>
      <c r="F1442" s="271"/>
      <c r="G1442" s="272"/>
      <c r="H1442" s="271"/>
      <c r="I1442" s="273"/>
    </row>
    <row r="1443" spans="1:9" s="263" customFormat="1" ht="12.75">
      <c r="A1443" s="269"/>
      <c r="B1443" s="269"/>
      <c r="C1443" s="270"/>
      <c r="D1443" s="270"/>
      <c r="E1443" s="271"/>
      <c r="F1443" s="271"/>
      <c r="G1443" s="272"/>
      <c r="H1443" s="271"/>
      <c r="I1443" s="273"/>
    </row>
    <row r="1444" spans="1:9" s="263" customFormat="1" ht="12.75">
      <c r="A1444" s="269"/>
      <c r="B1444" s="269"/>
      <c r="C1444" s="270"/>
      <c r="D1444" s="270"/>
      <c r="E1444" s="271"/>
      <c r="F1444" s="271"/>
      <c r="G1444" s="272"/>
      <c r="H1444" s="271"/>
      <c r="I1444" s="273"/>
    </row>
    <row r="1445" spans="1:9" s="263" customFormat="1" ht="12.75">
      <c r="A1445" s="269"/>
      <c r="B1445" s="269"/>
      <c r="C1445" s="270"/>
      <c r="D1445" s="270"/>
      <c r="E1445" s="271"/>
      <c r="F1445" s="271"/>
      <c r="G1445" s="272"/>
      <c r="H1445" s="271"/>
      <c r="I1445" s="273"/>
    </row>
    <row r="1446" spans="1:9" s="263" customFormat="1" ht="12.75">
      <c r="A1446" s="269"/>
      <c r="B1446" s="269"/>
      <c r="C1446" s="270"/>
      <c r="D1446" s="270"/>
      <c r="E1446" s="271"/>
      <c r="F1446" s="271"/>
      <c r="G1446" s="272"/>
      <c r="H1446" s="271"/>
      <c r="I1446" s="273"/>
    </row>
    <row r="1447" spans="1:9" s="263" customFormat="1" ht="12.75">
      <c r="A1447" s="269"/>
      <c r="B1447" s="269"/>
      <c r="C1447" s="270"/>
      <c r="D1447" s="270"/>
      <c r="E1447" s="271"/>
      <c r="F1447" s="271"/>
      <c r="G1447" s="272"/>
      <c r="H1447" s="271"/>
      <c r="I1447" s="273"/>
    </row>
    <row r="1448" spans="1:9" s="263" customFormat="1" ht="12.75">
      <c r="A1448" s="269"/>
      <c r="B1448" s="269"/>
      <c r="C1448" s="270"/>
      <c r="D1448" s="270"/>
      <c r="E1448" s="271"/>
      <c r="F1448" s="271"/>
      <c r="G1448" s="272"/>
      <c r="H1448" s="271"/>
      <c r="I1448" s="273"/>
    </row>
    <row r="1449" spans="1:9" s="263" customFormat="1" ht="12.75">
      <c r="A1449" s="269"/>
      <c r="B1449" s="269"/>
      <c r="C1449" s="270"/>
      <c r="D1449" s="270"/>
      <c r="E1449" s="271"/>
      <c r="F1449" s="271"/>
      <c r="G1449" s="272"/>
      <c r="H1449" s="271"/>
      <c r="I1449" s="273"/>
    </row>
    <row r="1450" spans="1:9" s="263" customFormat="1" ht="12.75">
      <c r="A1450" s="269"/>
      <c r="B1450" s="269"/>
      <c r="C1450" s="270"/>
      <c r="D1450" s="270"/>
      <c r="E1450" s="271"/>
      <c r="F1450" s="271"/>
      <c r="G1450" s="272"/>
      <c r="H1450" s="271"/>
      <c r="I1450" s="273"/>
    </row>
    <row r="1451" spans="1:9" s="263" customFormat="1" ht="12.75">
      <c r="A1451" s="269"/>
      <c r="B1451" s="269"/>
      <c r="C1451" s="270"/>
      <c r="D1451" s="270"/>
      <c r="E1451" s="271"/>
      <c r="F1451" s="271"/>
      <c r="G1451" s="272"/>
      <c r="H1451" s="271"/>
      <c r="I1451" s="273"/>
    </row>
    <row r="1452" spans="1:9" s="263" customFormat="1" ht="12.75">
      <c r="A1452" s="269"/>
      <c r="B1452" s="269"/>
      <c r="C1452" s="270"/>
      <c r="D1452" s="270"/>
      <c r="E1452" s="271"/>
      <c r="F1452" s="271"/>
      <c r="G1452" s="272"/>
      <c r="H1452" s="271"/>
      <c r="I1452" s="273"/>
    </row>
    <row r="1453" spans="1:9" s="263" customFormat="1" ht="12.75">
      <c r="A1453" s="269"/>
      <c r="B1453" s="269"/>
      <c r="C1453" s="270"/>
      <c r="D1453" s="270"/>
      <c r="E1453" s="271"/>
      <c r="F1453" s="271"/>
      <c r="G1453" s="272"/>
      <c r="H1453" s="271"/>
      <c r="I1453" s="273"/>
    </row>
    <row r="1454" spans="1:9" s="263" customFormat="1" ht="12.75">
      <c r="A1454" s="269"/>
      <c r="B1454" s="269"/>
      <c r="C1454" s="270"/>
      <c r="D1454" s="270"/>
      <c r="E1454" s="271"/>
      <c r="F1454" s="271"/>
      <c r="G1454" s="272"/>
      <c r="H1454" s="271"/>
      <c r="I1454" s="273"/>
    </row>
    <row r="1455" spans="1:9" s="263" customFormat="1" ht="12.75">
      <c r="A1455" s="269"/>
      <c r="B1455" s="269"/>
      <c r="C1455" s="270"/>
      <c r="D1455" s="270"/>
      <c r="E1455" s="271"/>
      <c r="F1455" s="271"/>
      <c r="G1455" s="272"/>
      <c r="H1455" s="271"/>
      <c r="I1455" s="273"/>
    </row>
    <row r="1456" spans="1:9" s="263" customFormat="1" ht="12.75">
      <c r="A1456" s="269"/>
      <c r="B1456" s="269"/>
      <c r="C1456" s="270"/>
      <c r="D1456" s="270"/>
      <c r="E1456" s="271"/>
      <c r="F1456" s="271"/>
      <c r="G1456" s="272"/>
      <c r="H1456" s="271"/>
      <c r="I1456" s="273"/>
    </row>
    <row r="1457" spans="1:9" s="263" customFormat="1" ht="12.75">
      <c r="A1457" s="269"/>
      <c r="B1457" s="269"/>
      <c r="C1457" s="270"/>
      <c r="D1457" s="270"/>
      <c r="E1457" s="271"/>
      <c r="F1457" s="271"/>
      <c r="G1457" s="272"/>
      <c r="H1457" s="271"/>
      <c r="I1457" s="273"/>
    </row>
    <row r="1458" spans="1:9" s="263" customFormat="1" ht="12.75">
      <c r="A1458" s="269"/>
      <c r="B1458" s="269"/>
      <c r="C1458" s="270"/>
      <c r="D1458" s="270"/>
      <c r="E1458" s="271"/>
      <c r="F1458" s="271"/>
      <c r="G1458" s="272"/>
      <c r="H1458" s="271"/>
      <c r="I1458" s="273"/>
    </row>
    <row r="1459" spans="1:9" s="263" customFormat="1" ht="12.75">
      <c r="A1459" s="269"/>
      <c r="B1459" s="269"/>
      <c r="C1459" s="270"/>
      <c r="D1459" s="270"/>
      <c r="E1459" s="271"/>
      <c r="F1459" s="271"/>
      <c r="G1459" s="272"/>
      <c r="H1459" s="271"/>
      <c r="I1459" s="273"/>
    </row>
    <row r="1460" spans="1:9" s="263" customFormat="1" ht="12.75">
      <c r="A1460" s="269"/>
      <c r="B1460" s="269"/>
      <c r="C1460" s="270"/>
      <c r="D1460" s="270"/>
      <c r="E1460" s="271"/>
      <c r="F1460" s="271"/>
      <c r="G1460" s="272"/>
      <c r="H1460" s="271"/>
      <c r="I1460" s="273"/>
    </row>
    <row r="1461" spans="1:9" s="263" customFormat="1" ht="12.75">
      <c r="A1461" s="269"/>
      <c r="B1461" s="269"/>
      <c r="C1461" s="270"/>
      <c r="D1461" s="270"/>
      <c r="E1461" s="271"/>
      <c r="F1461" s="271"/>
      <c r="G1461" s="272"/>
      <c r="H1461" s="271"/>
      <c r="I1461" s="273"/>
    </row>
    <row r="1462" spans="1:9" s="263" customFormat="1" ht="12.75">
      <c r="A1462" s="269"/>
      <c r="B1462" s="269"/>
      <c r="C1462" s="270"/>
      <c r="D1462" s="270"/>
      <c r="E1462" s="271"/>
      <c r="F1462" s="271"/>
      <c r="G1462" s="272"/>
      <c r="H1462" s="271"/>
      <c r="I1462" s="273"/>
    </row>
    <row r="1463" spans="1:9" s="263" customFormat="1" ht="12.75">
      <c r="A1463" s="269"/>
      <c r="B1463" s="269"/>
      <c r="C1463" s="270"/>
      <c r="D1463" s="270"/>
      <c r="E1463" s="271"/>
      <c r="F1463" s="271"/>
      <c r="G1463" s="272"/>
      <c r="H1463" s="271"/>
      <c r="I1463" s="273"/>
    </row>
    <row r="1464" spans="1:9" s="263" customFormat="1" ht="12.75">
      <c r="A1464" s="269"/>
      <c r="B1464" s="269"/>
      <c r="C1464" s="270"/>
      <c r="D1464" s="270"/>
      <c r="E1464" s="271"/>
      <c r="F1464" s="271"/>
      <c r="G1464" s="272"/>
      <c r="H1464" s="271"/>
      <c r="I1464" s="273"/>
    </row>
    <row r="1465" spans="1:9" s="263" customFormat="1" ht="12.75">
      <c r="A1465" s="269"/>
      <c r="B1465" s="269"/>
      <c r="C1465" s="270"/>
      <c r="D1465" s="270"/>
      <c r="E1465" s="271"/>
      <c r="F1465" s="271"/>
      <c r="G1465" s="272"/>
      <c r="H1465" s="271"/>
      <c r="I1465" s="273"/>
    </row>
    <row r="1466" spans="1:9" s="263" customFormat="1" ht="12.75">
      <c r="A1466" s="269"/>
      <c r="B1466" s="269"/>
      <c r="C1466" s="270"/>
      <c r="D1466" s="270"/>
      <c r="E1466" s="271"/>
      <c r="F1466" s="271"/>
      <c r="G1466" s="272"/>
      <c r="H1466" s="271"/>
      <c r="I1466" s="273"/>
    </row>
    <row r="1467" spans="1:9" s="263" customFormat="1" ht="12.75">
      <c r="A1467" s="269"/>
      <c r="B1467" s="269"/>
      <c r="C1467" s="270"/>
      <c r="D1467" s="270"/>
      <c r="E1467" s="271"/>
      <c r="F1467" s="271"/>
      <c r="G1467" s="272"/>
      <c r="H1467" s="271"/>
      <c r="I1467" s="273"/>
    </row>
    <row r="1468" spans="1:9" s="263" customFormat="1" ht="12.75">
      <c r="A1468" s="269"/>
      <c r="B1468" s="269"/>
      <c r="C1468" s="270"/>
      <c r="D1468" s="270"/>
      <c r="E1468" s="271"/>
      <c r="F1468" s="271"/>
      <c r="G1468" s="272"/>
      <c r="H1468" s="271"/>
      <c r="I1468" s="273"/>
    </row>
    <row r="1469" spans="1:9" s="263" customFormat="1" ht="12.75">
      <c r="A1469" s="269"/>
      <c r="B1469" s="269"/>
      <c r="C1469" s="270"/>
      <c r="D1469" s="270"/>
      <c r="E1469" s="271"/>
      <c r="F1469" s="271"/>
      <c r="G1469" s="272"/>
      <c r="H1469" s="271"/>
      <c r="I1469" s="273"/>
    </row>
    <row r="1470" spans="1:9" s="263" customFormat="1" ht="12.75">
      <c r="A1470" s="269"/>
      <c r="B1470" s="269"/>
      <c r="C1470" s="270"/>
      <c r="D1470" s="270"/>
      <c r="E1470" s="271"/>
      <c r="F1470" s="271"/>
      <c r="G1470" s="272"/>
      <c r="H1470" s="271"/>
      <c r="I1470" s="273"/>
    </row>
    <row r="1471" spans="1:9" s="263" customFormat="1" ht="12.75">
      <c r="A1471" s="269"/>
      <c r="B1471" s="269"/>
      <c r="C1471" s="270"/>
      <c r="D1471" s="270"/>
      <c r="E1471" s="271"/>
      <c r="F1471" s="271"/>
      <c r="G1471" s="272"/>
      <c r="H1471" s="271"/>
      <c r="I1471" s="273"/>
    </row>
    <row r="1472" spans="1:9" s="263" customFormat="1" ht="12.75">
      <c r="A1472" s="269"/>
      <c r="B1472" s="269"/>
      <c r="C1472" s="270"/>
      <c r="D1472" s="270"/>
      <c r="E1472" s="271"/>
      <c r="F1472" s="271"/>
      <c r="G1472" s="272"/>
      <c r="H1472" s="271"/>
      <c r="I1472" s="273"/>
    </row>
    <row r="1473" spans="1:9" s="263" customFormat="1" ht="12.75">
      <c r="A1473" s="269"/>
      <c r="B1473" s="269"/>
      <c r="C1473" s="270"/>
      <c r="D1473" s="270"/>
      <c r="E1473" s="271"/>
      <c r="F1473" s="271"/>
      <c r="G1473" s="272"/>
      <c r="H1473" s="271"/>
      <c r="I1473" s="273"/>
    </row>
    <row r="1474" spans="1:9" s="263" customFormat="1" ht="12.75">
      <c r="A1474" s="269"/>
      <c r="B1474" s="269"/>
      <c r="C1474" s="270"/>
      <c r="D1474" s="270"/>
      <c r="E1474" s="271"/>
      <c r="F1474" s="271"/>
      <c r="G1474" s="272"/>
      <c r="H1474" s="271"/>
      <c r="I1474" s="273"/>
    </row>
    <row r="1475" spans="1:9" s="263" customFormat="1" ht="12.75">
      <c r="A1475" s="269"/>
      <c r="B1475" s="269"/>
      <c r="C1475" s="270"/>
      <c r="D1475" s="270"/>
      <c r="E1475" s="271"/>
      <c r="F1475" s="271"/>
      <c r="G1475" s="272"/>
      <c r="H1475" s="271"/>
      <c r="I1475" s="273"/>
    </row>
    <row r="1476" spans="1:9" s="263" customFormat="1" ht="12.75">
      <c r="A1476" s="269"/>
      <c r="B1476" s="269"/>
      <c r="C1476" s="270"/>
      <c r="D1476" s="270"/>
      <c r="E1476" s="271"/>
      <c r="F1476" s="271"/>
      <c r="G1476" s="272"/>
      <c r="H1476" s="271"/>
      <c r="I1476" s="273"/>
    </row>
    <row r="1477" spans="1:9" s="263" customFormat="1" ht="12.75">
      <c r="A1477" s="269"/>
      <c r="B1477" s="269"/>
      <c r="C1477" s="270"/>
      <c r="D1477" s="270"/>
      <c r="E1477" s="271"/>
      <c r="F1477" s="271"/>
      <c r="G1477" s="272"/>
      <c r="H1477" s="271"/>
      <c r="I1477" s="273"/>
    </row>
    <row r="1478" spans="1:9" s="263" customFormat="1" ht="12.75">
      <c r="A1478" s="269"/>
      <c r="B1478" s="269"/>
      <c r="C1478" s="270"/>
      <c r="D1478" s="270"/>
      <c r="E1478" s="271"/>
      <c r="F1478" s="271"/>
      <c r="G1478" s="272"/>
      <c r="H1478" s="271"/>
      <c r="I1478" s="273"/>
    </row>
    <row r="1479" spans="1:9" s="263" customFormat="1" ht="12.75">
      <c r="A1479" s="269"/>
      <c r="B1479" s="269"/>
      <c r="C1479" s="270"/>
      <c r="D1479" s="270"/>
      <c r="E1479" s="271"/>
      <c r="F1479" s="271"/>
      <c r="G1479" s="272"/>
      <c r="H1479" s="271"/>
      <c r="I1479" s="273"/>
    </row>
    <row r="1480" spans="1:9" s="263" customFormat="1" ht="12.75">
      <c r="A1480" s="269"/>
      <c r="B1480" s="269"/>
      <c r="C1480" s="270"/>
      <c r="D1480" s="270"/>
      <c r="E1480" s="271"/>
      <c r="F1480" s="271"/>
      <c r="G1480" s="272"/>
      <c r="H1480" s="271"/>
      <c r="I1480" s="273"/>
    </row>
    <row r="1481" spans="1:9" s="263" customFormat="1" ht="12.75">
      <c r="A1481" s="269"/>
      <c r="B1481" s="269"/>
      <c r="C1481" s="270"/>
      <c r="D1481" s="270"/>
      <c r="E1481" s="271"/>
      <c r="F1481" s="271"/>
      <c r="G1481" s="272"/>
      <c r="H1481" s="271"/>
      <c r="I1481" s="273"/>
    </row>
    <row r="1482" spans="1:9" s="263" customFormat="1" ht="12.75">
      <c r="A1482" s="269"/>
      <c r="B1482" s="269"/>
      <c r="C1482" s="270"/>
      <c r="D1482" s="270"/>
      <c r="E1482" s="271"/>
      <c r="F1482" s="271"/>
      <c r="G1482" s="272"/>
      <c r="H1482" s="271"/>
      <c r="I1482" s="273"/>
    </row>
    <row r="1483" spans="1:9" s="263" customFormat="1" ht="12.75">
      <c r="A1483" s="269"/>
      <c r="B1483" s="269"/>
      <c r="C1483" s="270"/>
      <c r="D1483" s="270"/>
      <c r="E1483" s="271"/>
      <c r="F1483" s="271"/>
      <c r="G1483" s="272"/>
      <c r="H1483" s="271"/>
      <c r="I1483" s="273"/>
    </row>
    <row r="1484" spans="1:9" s="263" customFormat="1" ht="12.75">
      <c r="A1484" s="269"/>
      <c r="B1484" s="269"/>
      <c r="C1484" s="270"/>
      <c r="D1484" s="270"/>
      <c r="E1484" s="271"/>
      <c r="F1484" s="271"/>
      <c r="G1484" s="272"/>
      <c r="H1484" s="271"/>
      <c r="I1484" s="273"/>
    </row>
    <row r="1485" spans="1:9" s="263" customFormat="1" ht="12.75">
      <c r="A1485" s="269"/>
      <c r="B1485" s="269"/>
      <c r="C1485" s="270"/>
      <c r="D1485" s="270"/>
      <c r="E1485" s="271"/>
      <c r="F1485" s="271"/>
      <c r="G1485" s="272"/>
      <c r="H1485" s="271"/>
      <c r="I1485" s="273"/>
    </row>
    <row r="1486" spans="1:9" s="263" customFormat="1" ht="12.75">
      <c r="A1486" s="269"/>
      <c r="B1486" s="269"/>
      <c r="C1486" s="270"/>
      <c r="D1486" s="270"/>
      <c r="E1486" s="271"/>
      <c r="F1486" s="271"/>
      <c r="G1486" s="272"/>
      <c r="H1486" s="271"/>
      <c r="I1486" s="273"/>
    </row>
    <row r="1487" spans="1:9" s="263" customFormat="1" ht="12.75">
      <c r="A1487" s="269"/>
      <c r="B1487" s="269"/>
      <c r="C1487" s="270"/>
      <c r="D1487" s="270"/>
      <c r="E1487" s="271"/>
      <c r="F1487" s="271"/>
      <c r="G1487" s="272"/>
      <c r="H1487" s="271"/>
      <c r="I1487" s="273"/>
    </row>
    <row r="1488" spans="1:9" s="263" customFormat="1" ht="12.75">
      <c r="A1488" s="269"/>
      <c r="B1488" s="269"/>
      <c r="C1488" s="270"/>
      <c r="D1488" s="270"/>
      <c r="E1488" s="271"/>
      <c r="F1488" s="271"/>
      <c r="G1488" s="272"/>
      <c r="H1488" s="271"/>
      <c r="I1488" s="273"/>
    </row>
    <row r="1489" spans="1:9" s="263" customFormat="1" ht="12.75">
      <c r="A1489" s="269"/>
      <c r="B1489" s="269"/>
      <c r="C1489" s="270"/>
      <c r="D1489" s="270"/>
      <c r="E1489" s="271"/>
      <c r="F1489" s="271"/>
      <c r="G1489" s="272"/>
      <c r="H1489" s="271"/>
      <c r="I1489" s="273"/>
    </row>
    <row r="1490" spans="1:9" s="263" customFormat="1" ht="12.75">
      <c r="A1490" s="269"/>
      <c r="B1490" s="269"/>
      <c r="C1490" s="270"/>
      <c r="D1490" s="270"/>
      <c r="E1490" s="271"/>
      <c r="F1490" s="271"/>
      <c r="G1490" s="272"/>
      <c r="H1490" s="271"/>
      <c r="I1490" s="273"/>
    </row>
    <row r="1491" spans="1:9" s="263" customFormat="1" ht="12.75">
      <c r="A1491" s="269"/>
      <c r="B1491" s="269"/>
      <c r="C1491" s="270"/>
      <c r="D1491" s="270"/>
      <c r="E1491" s="271"/>
      <c r="F1491" s="271"/>
      <c r="G1491" s="272"/>
      <c r="H1491" s="271"/>
      <c r="I1491" s="273"/>
    </row>
    <row r="1492" spans="1:9" s="263" customFormat="1" ht="12.75">
      <c r="A1492" s="269"/>
      <c r="B1492" s="269"/>
      <c r="C1492" s="270"/>
      <c r="D1492" s="270"/>
      <c r="E1492" s="271"/>
      <c r="F1492" s="271"/>
      <c r="G1492" s="272"/>
      <c r="H1492" s="271"/>
      <c r="I1492" s="273"/>
    </row>
    <row r="1493" spans="1:9" s="263" customFormat="1" ht="12.75">
      <c r="A1493" s="269"/>
      <c r="B1493" s="269"/>
      <c r="C1493" s="270"/>
      <c r="D1493" s="270"/>
      <c r="E1493" s="271"/>
      <c r="F1493" s="271"/>
      <c r="G1493" s="272"/>
      <c r="H1493" s="271"/>
      <c r="I1493" s="273"/>
    </row>
    <row r="1494" spans="1:9" s="263" customFormat="1" ht="12.75">
      <c r="A1494" s="269"/>
      <c r="B1494" s="269"/>
      <c r="C1494" s="270"/>
      <c r="D1494" s="270"/>
      <c r="E1494" s="271"/>
      <c r="F1494" s="271"/>
      <c r="G1494" s="272"/>
      <c r="H1494" s="271"/>
      <c r="I1494" s="273"/>
    </row>
    <row r="1495" spans="1:9" s="263" customFormat="1" ht="12.75">
      <c r="A1495" s="269"/>
      <c r="B1495" s="269"/>
      <c r="C1495" s="270"/>
      <c r="D1495" s="270"/>
      <c r="E1495" s="271"/>
      <c r="F1495" s="271"/>
      <c r="G1495" s="272"/>
      <c r="H1495" s="271"/>
      <c r="I1495" s="273"/>
    </row>
    <row r="1496" spans="1:9" s="263" customFormat="1" ht="12.75">
      <c r="A1496" s="269"/>
      <c r="B1496" s="269"/>
      <c r="C1496" s="270"/>
      <c r="D1496" s="270"/>
      <c r="E1496" s="271"/>
      <c r="F1496" s="271"/>
      <c r="G1496" s="272"/>
      <c r="H1496" s="271"/>
      <c r="I1496" s="273"/>
    </row>
    <row r="1497" spans="1:9" s="263" customFormat="1" ht="12.75">
      <c r="A1497" s="269"/>
      <c r="B1497" s="269"/>
      <c r="C1497" s="270"/>
      <c r="D1497" s="270"/>
      <c r="E1497" s="271"/>
      <c r="F1497" s="271"/>
      <c r="G1497" s="272"/>
      <c r="H1497" s="271"/>
      <c r="I1497" s="273"/>
    </row>
    <row r="1498" spans="1:9" s="263" customFormat="1" ht="12.75">
      <c r="A1498" s="269"/>
      <c r="B1498" s="269"/>
      <c r="C1498" s="270"/>
      <c r="D1498" s="270"/>
      <c r="E1498" s="271"/>
      <c r="F1498" s="271"/>
      <c r="G1498" s="272"/>
      <c r="H1498" s="271"/>
      <c r="I1498" s="273"/>
    </row>
    <row r="1499" spans="1:9" s="263" customFormat="1" ht="12.75">
      <c r="A1499" s="269"/>
      <c r="B1499" s="269"/>
      <c r="C1499" s="270"/>
      <c r="D1499" s="270"/>
      <c r="E1499" s="271"/>
      <c r="F1499" s="271"/>
      <c r="G1499" s="272"/>
      <c r="H1499" s="271"/>
      <c r="I1499" s="273"/>
    </row>
    <row r="1500" spans="1:9" s="263" customFormat="1" ht="12.75">
      <c r="A1500" s="269"/>
      <c r="B1500" s="269"/>
      <c r="C1500" s="270"/>
      <c r="D1500" s="270"/>
      <c r="E1500" s="271"/>
      <c r="F1500" s="271"/>
      <c r="G1500" s="272"/>
      <c r="H1500" s="271"/>
      <c r="I1500" s="273"/>
    </row>
    <row r="1501" spans="1:9" s="263" customFormat="1" ht="12.75">
      <c r="A1501" s="269"/>
      <c r="B1501" s="269"/>
      <c r="C1501" s="270"/>
      <c r="D1501" s="270"/>
      <c r="E1501" s="271"/>
      <c r="F1501" s="271"/>
      <c r="G1501" s="272"/>
      <c r="H1501" s="271"/>
      <c r="I1501" s="273"/>
    </row>
    <row r="1502" spans="1:9" s="263" customFormat="1" ht="12.75">
      <c r="A1502" s="269"/>
      <c r="B1502" s="269"/>
      <c r="C1502" s="270"/>
      <c r="D1502" s="270"/>
      <c r="E1502" s="271"/>
      <c r="F1502" s="271"/>
      <c r="G1502" s="272"/>
      <c r="H1502" s="271"/>
      <c r="I1502" s="273"/>
    </row>
    <row r="1503" spans="1:9" s="263" customFormat="1" ht="12.75">
      <c r="A1503" s="269"/>
      <c r="B1503" s="269"/>
      <c r="C1503" s="270"/>
      <c r="D1503" s="270"/>
      <c r="E1503" s="271"/>
      <c r="F1503" s="271"/>
      <c r="G1503" s="272"/>
      <c r="H1503" s="271"/>
      <c r="I1503" s="273"/>
    </row>
    <row r="1504" spans="1:9" s="263" customFormat="1" ht="12.75">
      <c r="A1504" s="269"/>
      <c r="B1504" s="269"/>
      <c r="C1504" s="270"/>
      <c r="D1504" s="270"/>
      <c r="E1504" s="271"/>
      <c r="F1504" s="271"/>
      <c r="G1504" s="272"/>
      <c r="H1504" s="271"/>
      <c r="I1504" s="273"/>
    </row>
    <row r="1505" spans="1:9" s="263" customFormat="1" ht="12.75">
      <c r="A1505" s="269"/>
      <c r="B1505" s="269"/>
      <c r="C1505" s="270"/>
      <c r="D1505" s="270"/>
      <c r="E1505" s="271"/>
      <c r="F1505" s="271"/>
      <c r="G1505" s="272"/>
      <c r="H1505" s="271"/>
      <c r="I1505" s="273"/>
    </row>
    <row r="1506" spans="1:9" s="263" customFormat="1" ht="12.75">
      <c r="A1506" s="269"/>
      <c r="B1506" s="269"/>
      <c r="C1506" s="270"/>
      <c r="D1506" s="270"/>
      <c r="E1506" s="271"/>
      <c r="F1506" s="271"/>
      <c r="G1506" s="272"/>
      <c r="H1506" s="271"/>
      <c r="I1506" s="273"/>
    </row>
    <row r="1507" spans="1:9" s="263" customFormat="1" ht="12.75">
      <c r="A1507" s="269"/>
      <c r="B1507" s="269"/>
      <c r="C1507" s="270"/>
      <c r="D1507" s="270"/>
      <c r="E1507" s="271"/>
      <c r="F1507" s="271"/>
      <c r="G1507" s="272"/>
      <c r="H1507" s="271"/>
      <c r="I1507" s="273"/>
    </row>
    <row r="1508" spans="1:9" s="263" customFormat="1" ht="12.75">
      <c r="A1508" s="269"/>
      <c r="B1508" s="269"/>
      <c r="C1508" s="270"/>
      <c r="D1508" s="270"/>
      <c r="E1508" s="271"/>
      <c r="F1508" s="271"/>
      <c r="G1508" s="272"/>
      <c r="H1508" s="271"/>
      <c r="I1508" s="273"/>
    </row>
    <row r="1509" spans="1:9" s="263" customFormat="1" ht="12.75">
      <c r="A1509" s="269"/>
      <c r="B1509" s="269"/>
      <c r="C1509" s="270"/>
      <c r="D1509" s="270"/>
      <c r="E1509" s="271"/>
      <c r="F1509" s="271"/>
      <c r="G1509" s="272"/>
      <c r="H1509" s="271"/>
      <c r="I1509" s="273"/>
    </row>
    <row r="1510" spans="1:9" s="263" customFormat="1" ht="12.75">
      <c r="A1510" s="269"/>
      <c r="B1510" s="269"/>
      <c r="C1510" s="270"/>
      <c r="D1510" s="270"/>
      <c r="E1510" s="271"/>
      <c r="F1510" s="271"/>
      <c r="G1510" s="272"/>
      <c r="H1510" s="271"/>
      <c r="I1510" s="273"/>
    </row>
    <row r="1511" spans="1:9" s="263" customFormat="1" ht="12.75">
      <c r="A1511" s="269"/>
      <c r="B1511" s="269"/>
      <c r="C1511" s="270"/>
      <c r="D1511" s="270"/>
      <c r="E1511" s="271"/>
      <c r="F1511" s="271"/>
      <c r="G1511" s="272"/>
      <c r="H1511" s="271"/>
      <c r="I1511" s="273"/>
    </row>
    <row r="1512" spans="1:9" s="263" customFormat="1" ht="12.75">
      <c r="A1512" s="269"/>
      <c r="B1512" s="269"/>
      <c r="C1512" s="270"/>
      <c r="D1512" s="270"/>
      <c r="E1512" s="271"/>
      <c r="F1512" s="271"/>
      <c r="G1512" s="272"/>
      <c r="H1512" s="271"/>
      <c r="I1512" s="273"/>
    </row>
    <row r="1513" spans="1:9" s="263" customFormat="1" ht="12.75">
      <c r="A1513" s="269"/>
      <c r="B1513" s="269"/>
      <c r="C1513" s="270"/>
      <c r="D1513" s="270"/>
      <c r="E1513" s="271"/>
      <c r="F1513" s="271"/>
      <c r="G1513" s="272"/>
      <c r="H1513" s="271"/>
      <c r="I1513" s="273"/>
    </row>
    <row r="1514" spans="1:9" s="263" customFormat="1" ht="12.75">
      <c r="A1514" s="269"/>
      <c r="B1514" s="269"/>
      <c r="C1514" s="270"/>
      <c r="D1514" s="270"/>
      <c r="E1514" s="271"/>
      <c r="F1514" s="271"/>
      <c r="G1514" s="272"/>
      <c r="H1514" s="271"/>
      <c r="I1514" s="273"/>
    </row>
    <row r="1515" spans="1:9" s="263" customFormat="1" ht="12.75">
      <c r="A1515" s="269"/>
      <c r="B1515" s="269"/>
      <c r="C1515" s="270"/>
      <c r="D1515" s="270"/>
      <c r="E1515" s="271"/>
      <c r="F1515" s="271"/>
      <c r="G1515" s="272"/>
      <c r="H1515" s="271"/>
      <c r="I1515" s="273"/>
    </row>
    <row r="1516" spans="1:9" s="263" customFormat="1" ht="12.75">
      <c r="A1516" s="269"/>
      <c r="B1516" s="269"/>
      <c r="C1516" s="270"/>
      <c r="D1516" s="270"/>
      <c r="E1516" s="271"/>
      <c r="F1516" s="271"/>
      <c r="G1516" s="272"/>
      <c r="H1516" s="271"/>
      <c r="I1516" s="273"/>
    </row>
    <row r="1517" spans="1:9" s="263" customFormat="1" ht="12.75">
      <c r="A1517" s="269"/>
      <c r="B1517" s="269"/>
      <c r="C1517" s="270"/>
      <c r="D1517" s="270"/>
      <c r="E1517" s="271"/>
      <c r="F1517" s="271"/>
      <c r="G1517" s="272"/>
      <c r="H1517" s="271"/>
      <c r="I1517" s="273"/>
    </row>
    <row r="1518" spans="1:9" s="263" customFormat="1" ht="12.75">
      <c r="A1518" s="269"/>
      <c r="B1518" s="269"/>
      <c r="C1518" s="270"/>
      <c r="D1518" s="270"/>
      <c r="E1518" s="271"/>
      <c r="F1518" s="271"/>
      <c r="G1518" s="272"/>
      <c r="H1518" s="271"/>
      <c r="I1518" s="273"/>
    </row>
    <row r="1519" spans="1:9" s="263" customFormat="1" ht="12.75">
      <c r="A1519" s="269"/>
      <c r="B1519" s="269"/>
      <c r="C1519" s="270"/>
      <c r="D1519" s="270"/>
      <c r="E1519" s="271"/>
      <c r="F1519" s="271"/>
      <c r="G1519" s="272"/>
      <c r="H1519" s="271"/>
      <c r="I1519" s="273"/>
    </row>
    <row r="1520" spans="1:9" s="263" customFormat="1" ht="12.75">
      <c r="A1520" s="269"/>
      <c r="B1520" s="269"/>
      <c r="C1520" s="270"/>
      <c r="D1520" s="270"/>
      <c r="E1520" s="271"/>
      <c r="F1520" s="271"/>
      <c r="G1520" s="272"/>
      <c r="H1520" s="271"/>
      <c r="I1520" s="273"/>
    </row>
    <row r="1521" spans="1:9" s="263" customFormat="1" ht="12.75">
      <c r="A1521" s="269"/>
      <c r="B1521" s="269"/>
      <c r="C1521" s="270"/>
      <c r="D1521" s="270"/>
      <c r="E1521" s="271"/>
      <c r="F1521" s="271"/>
      <c r="G1521" s="272"/>
      <c r="H1521" s="271"/>
      <c r="I1521" s="273"/>
    </row>
    <row r="1522" spans="1:9" s="263" customFormat="1" ht="12.75">
      <c r="A1522" s="269"/>
      <c r="B1522" s="269"/>
      <c r="C1522" s="270"/>
      <c r="D1522" s="270"/>
      <c r="E1522" s="271"/>
      <c r="F1522" s="271"/>
      <c r="G1522" s="272"/>
      <c r="H1522" s="271"/>
      <c r="I1522" s="273"/>
    </row>
    <row r="1523" spans="1:9" s="263" customFormat="1" ht="12.75">
      <c r="A1523" s="269"/>
      <c r="B1523" s="269"/>
      <c r="C1523" s="270"/>
      <c r="D1523" s="270"/>
      <c r="E1523" s="271"/>
      <c r="F1523" s="271"/>
      <c r="G1523" s="272"/>
      <c r="H1523" s="271"/>
      <c r="I1523" s="273"/>
    </row>
    <row r="1524" spans="1:9" s="263" customFormat="1" ht="12.75">
      <c r="A1524" s="269"/>
      <c r="B1524" s="269"/>
      <c r="C1524" s="270"/>
      <c r="D1524" s="270"/>
      <c r="E1524" s="271"/>
      <c r="F1524" s="271"/>
      <c r="G1524" s="272"/>
      <c r="H1524" s="271"/>
      <c r="I1524" s="273"/>
    </row>
    <row r="1525" spans="1:9" s="263" customFormat="1" ht="12.75">
      <c r="A1525" s="269"/>
      <c r="B1525" s="269"/>
      <c r="C1525" s="270"/>
      <c r="D1525" s="270"/>
      <c r="E1525" s="271"/>
      <c r="F1525" s="271"/>
      <c r="G1525" s="272"/>
      <c r="H1525" s="271"/>
      <c r="I1525" s="273"/>
    </row>
    <row r="1526" spans="1:9" s="263" customFormat="1" ht="12.75">
      <c r="A1526" s="269"/>
      <c r="B1526" s="269"/>
      <c r="C1526" s="270"/>
      <c r="D1526" s="270"/>
      <c r="E1526" s="271"/>
      <c r="F1526" s="271"/>
      <c r="G1526" s="272"/>
      <c r="H1526" s="271"/>
      <c r="I1526" s="273"/>
    </row>
    <row r="1527" spans="1:9" s="263" customFormat="1" ht="12.75">
      <c r="A1527" s="269"/>
      <c r="B1527" s="269"/>
      <c r="C1527" s="270"/>
      <c r="D1527" s="270"/>
      <c r="E1527" s="271"/>
      <c r="F1527" s="271"/>
      <c r="G1527" s="272"/>
      <c r="H1527" s="271"/>
      <c r="I1527" s="273"/>
    </row>
    <row r="1528" spans="1:9" s="263" customFormat="1" ht="12.75">
      <c r="A1528" s="269"/>
      <c r="B1528" s="269"/>
      <c r="C1528" s="270"/>
      <c r="D1528" s="270"/>
      <c r="E1528" s="271"/>
      <c r="F1528" s="271"/>
      <c r="G1528" s="272"/>
      <c r="H1528" s="271"/>
      <c r="I1528" s="273"/>
    </row>
    <row r="1529" spans="1:9" s="263" customFormat="1" ht="12.75">
      <c r="A1529" s="269"/>
      <c r="B1529" s="269"/>
      <c r="C1529" s="270"/>
      <c r="D1529" s="270"/>
      <c r="E1529" s="271"/>
      <c r="F1529" s="271"/>
      <c r="G1529" s="272"/>
      <c r="H1529" s="271"/>
      <c r="I1529" s="273"/>
    </row>
    <row r="1530" spans="1:9" s="263" customFormat="1" ht="12.75">
      <c r="A1530" s="269"/>
      <c r="B1530" s="269"/>
      <c r="C1530" s="270"/>
      <c r="D1530" s="270"/>
      <c r="E1530" s="271"/>
      <c r="F1530" s="271"/>
      <c r="G1530" s="272"/>
      <c r="H1530" s="271"/>
      <c r="I1530" s="273"/>
    </row>
    <row r="1531" spans="1:9" s="263" customFormat="1" ht="12.75">
      <c r="A1531" s="269"/>
      <c r="B1531" s="269"/>
      <c r="C1531" s="270"/>
      <c r="D1531" s="270"/>
      <c r="E1531" s="271"/>
      <c r="F1531" s="271"/>
      <c r="G1531" s="272"/>
      <c r="H1531" s="271"/>
      <c r="I1531" s="273"/>
    </row>
    <row r="1532" spans="1:9" s="263" customFormat="1" ht="12.75">
      <c r="A1532" s="269"/>
      <c r="B1532" s="269"/>
      <c r="C1532" s="270"/>
      <c r="D1532" s="270"/>
      <c r="E1532" s="271"/>
      <c r="F1532" s="271"/>
      <c r="G1532" s="272"/>
      <c r="H1532" s="271"/>
      <c r="I1532" s="273"/>
    </row>
    <row r="1533" spans="1:9" s="263" customFormat="1" ht="12.75">
      <c r="A1533" s="269"/>
      <c r="B1533" s="269"/>
      <c r="C1533" s="270"/>
      <c r="D1533" s="270"/>
      <c r="E1533" s="271"/>
      <c r="F1533" s="271"/>
      <c r="G1533" s="272"/>
      <c r="H1533" s="271"/>
      <c r="I1533" s="273"/>
    </row>
    <row r="1534" spans="1:9" s="263" customFormat="1" ht="12.75">
      <c r="A1534" s="269"/>
      <c r="B1534" s="269"/>
      <c r="C1534" s="270"/>
      <c r="D1534" s="270"/>
      <c r="E1534" s="271"/>
      <c r="F1534" s="271"/>
      <c r="G1534" s="272"/>
      <c r="H1534" s="271"/>
      <c r="I1534" s="273"/>
    </row>
    <row r="1535" spans="1:9" s="263" customFormat="1" ht="12.75">
      <c r="A1535" s="269"/>
      <c r="B1535" s="269"/>
      <c r="C1535" s="270"/>
      <c r="D1535" s="270"/>
      <c r="E1535" s="271"/>
      <c r="F1535" s="271"/>
      <c r="G1535" s="272"/>
      <c r="H1535" s="271"/>
      <c r="I1535" s="273"/>
    </row>
    <row r="1536" spans="1:9" s="263" customFormat="1" ht="12.75">
      <c r="A1536" s="269"/>
      <c r="B1536" s="269"/>
      <c r="C1536" s="270"/>
      <c r="D1536" s="270"/>
      <c r="E1536" s="271"/>
      <c r="F1536" s="271"/>
      <c r="G1536" s="272"/>
      <c r="H1536" s="271"/>
      <c r="I1536" s="273"/>
    </row>
    <row r="1537" spans="1:9" s="263" customFormat="1" ht="12.75">
      <c r="A1537" s="269"/>
      <c r="B1537" s="269"/>
      <c r="C1537" s="270"/>
      <c r="D1537" s="270"/>
      <c r="E1537" s="271"/>
      <c r="F1537" s="271"/>
      <c r="G1537" s="272"/>
      <c r="H1537" s="271"/>
      <c r="I1537" s="273"/>
    </row>
    <row r="1538" spans="1:9" s="263" customFormat="1" ht="12.75">
      <c r="A1538" s="269"/>
      <c r="B1538" s="269"/>
      <c r="C1538" s="270"/>
      <c r="D1538" s="270"/>
      <c r="E1538" s="271"/>
      <c r="F1538" s="271"/>
      <c r="G1538" s="272"/>
      <c r="H1538" s="271"/>
      <c r="I1538" s="273"/>
    </row>
    <row r="1539" spans="1:9" s="263" customFormat="1" ht="12.75">
      <c r="A1539" s="269"/>
      <c r="B1539" s="269"/>
      <c r="C1539" s="270"/>
      <c r="D1539" s="270"/>
      <c r="E1539" s="271"/>
      <c r="F1539" s="271"/>
      <c r="G1539" s="272"/>
      <c r="H1539" s="271"/>
      <c r="I1539" s="273"/>
    </row>
    <row r="1540" spans="1:9" s="263" customFormat="1" ht="12.75">
      <c r="A1540" s="269"/>
      <c r="B1540" s="269"/>
      <c r="C1540" s="270"/>
      <c r="D1540" s="270"/>
      <c r="E1540" s="271"/>
      <c r="F1540" s="271"/>
      <c r="G1540" s="272"/>
      <c r="H1540" s="271"/>
      <c r="I1540" s="273"/>
    </row>
    <row r="1541" spans="1:9" s="263" customFormat="1" ht="12.75">
      <c r="A1541" s="269"/>
      <c r="B1541" s="269"/>
      <c r="C1541" s="270"/>
      <c r="D1541" s="270"/>
      <c r="E1541" s="271"/>
      <c r="F1541" s="271"/>
      <c r="G1541" s="272"/>
      <c r="H1541" s="271"/>
      <c r="I1541" s="273"/>
    </row>
    <row r="1542" spans="1:9" s="263" customFormat="1" ht="12.75">
      <c r="A1542" s="269"/>
      <c r="B1542" s="269"/>
      <c r="C1542" s="270"/>
      <c r="D1542" s="270"/>
      <c r="E1542" s="271"/>
      <c r="F1542" s="271"/>
      <c r="G1542" s="272"/>
      <c r="H1542" s="271"/>
      <c r="I1542" s="273"/>
    </row>
    <row r="1543" spans="1:9" s="263" customFormat="1" ht="12.75">
      <c r="A1543" s="269"/>
      <c r="B1543" s="269"/>
      <c r="C1543" s="270"/>
      <c r="D1543" s="270"/>
      <c r="E1543" s="271"/>
      <c r="F1543" s="271"/>
      <c r="G1543" s="272"/>
      <c r="H1543" s="271"/>
      <c r="I1543" s="273"/>
    </row>
    <row r="1544" spans="1:9" s="263" customFormat="1" ht="12.75">
      <c r="A1544" s="269"/>
      <c r="B1544" s="269"/>
      <c r="C1544" s="270"/>
      <c r="D1544" s="270"/>
      <c r="E1544" s="271"/>
      <c r="F1544" s="271"/>
      <c r="G1544" s="272"/>
      <c r="H1544" s="271"/>
      <c r="I1544" s="273"/>
    </row>
    <row r="1545" spans="1:9" s="263" customFormat="1" ht="12.75">
      <c r="A1545" s="269"/>
      <c r="B1545" s="269"/>
      <c r="C1545" s="270"/>
      <c r="D1545" s="270"/>
      <c r="E1545" s="271"/>
      <c r="F1545" s="271"/>
      <c r="G1545" s="272"/>
      <c r="H1545" s="271"/>
      <c r="I1545" s="273"/>
    </row>
    <row r="1546" spans="1:9" s="263" customFormat="1" ht="12.75">
      <c r="A1546" s="269"/>
      <c r="B1546" s="269"/>
      <c r="C1546" s="270"/>
      <c r="D1546" s="270"/>
      <c r="E1546" s="271"/>
      <c r="F1546" s="271"/>
      <c r="G1546" s="272"/>
      <c r="H1546" s="271"/>
      <c r="I1546" s="273"/>
    </row>
    <row r="1547" spans="1:9" s="263" customFormat="1" ht="12.75">
      <c r="A1547" s="269"/>
      <c r="B1547" s="269"/>
      <c r="C1547" s="270"/>
      <c r="D1547" s="270"/>
      <c r="E1547" s="271"/>
      <c r="F1547" s="271"/>
      <c r="G1547" s="272"/>
      <c r="H1547" s="271"/>
      <c r="I1547" s="273"/>
    </row>
    <row r="1548" spans="1:9" s="263" customFormat="1" ht="12.75">
      <c r="A1548" s="269"/>
      <c r="B1548" s="269"/>
      <c r="C1548" s="270"/>
      <c r="D1548" s="270"/>
      <c r="E1548" s="271"/>
      <c r="F1548" s="271"/>
      <c r="G1548" s="272"/>
      <c r="H1548" s="271"/>
      <c r="I1548" s="273"/>
    </row>
    <row r="1549" spans="1:9" s="263" customFormat="1" ht="12.75">
      <c r="A1549" s="269"/>
      <c r="B1549" s="269"/>
      <c r="C1549" s="270"/>
      <c r="D1549" s="270"/>
      <c r="E1549" s="271"/>
      <c r="F1549" s="271"/>
      <c r="G1549" s="272"/>
      <c r="H1549" s="271"/>
      <c r="I1549" s="273"/>
    </row>
    <row r="1550" spans="1:9" s="263" customFormat="1" ht="12.75">
      <c r="A1550" s="269"/>
      <c r="B1550" s="269"/>
      <c r="C1550" s="270"/>
      <c r="D1550" s="270"/>
      <c r="E1550" s="271"/>
      <c r="F1550" s="271"/>
      <c r="G1550" s="272"/>
      <c r="H1550" s="271"/>
      <c r="I1550" s="273"/>
    </row>
    <row r="1551" spans="1:9" s="263" customFormat="1" ht="12.75">
      <c r="A1551" s="269"/>
      <c r="B1551" s="269"/>
      <c r="C1551" s="270"/>
      <c r="D1551" s="270"/>
      <c r="E1551" s="271"/>
      <c r="F1551" s="271"/>
      <c r="G1551" s="272"/>
      <c r="H1551" s="271"/>
      <c r="I1551" s="273"/>
    </row>
    <row r="1552" spans="1:9" s="263" customFormat="1" ht="12.75">
      <c r="A1552" s="269"/>
      <c r="B1552" s="269"/>
      <c r="C1552" s="270"/>
      <c r="D1552" s="270"/>
      <c r="E1552" s="271"/>
      <c r="F1552" s="271"/>
      <c r="G1552" s="272"/>
      <c r="H1552" s="271"/>
      <c r="I1552" s="273"/>
    </row>
    <row r="1553" spans="1:9" s="263" customFormat="1" ht="12.75">
      <c r="A1553" s="269"/>
      <c r="B1553" s="269"/>
      <c r="C1553" s="270"/>
      <c r="D1553" s="270"/>
      <c r="E1553" s="271"/>
      <c r="F1553" s="271"/>
      <c r="G1553" s="272"/>
      <c r="H1553" s="271"/>
      <c r="I1553" s="273"/>
    </row>
    <row r="1554" spans="1:9" s="263" customFormat="1" ht="12.75">
      <c r="A1554" s="269"/>
      <c r="B1554" s="269"/>
      <c r="C1554" s="270"/>
      <c r="D1554" s="270"/>
      <c r="E1554" s="271"/>
      <c r="F1554" s="271"/>
      <c r="G1554" s="272"/>
      <c r="H1554" s="271"/>
      <c r="I1554" s="273"/>
    </row>
    <row r="1555" spans="1:9" s="263" customFormat="1" ht="12.75">
      <c r="A1555" s="269"/>
      <c r="B1555" s="269"/>
      <c r="C1555" s="270"/>
      <c r="D1555" s="270"/>
      <c r="E1555" s="271"/>
      <c r="F1555" s="271"/>
      <c r="G1555" s="272"/>
      <c r="H1555" s="271"/>
      <c r="I1555" s="273"/>
    </row>
    <row r="1556" spans="1:9" s="263" customFormat="1" ht="12.75">
      <c r="A1556" s="269"/>
      <c r="B1556" s="269"/>
      <c r="C1556" s="270"/>
      <c r="D1556" s="270"/>
      <c r="E1556" s="271"/>
      <c r="F1556" s="271"/>
      <c r="G1556" s="272"/>
      <c r="H1556" s="271"/>
      <c r="I1556" s="273"/>
    </row>
    <row r="1557" spans="1:9" s="263" customFormat="1" ht="12.75">
      <c r="A1557" s="269"/>
      <c r="B1557" s="269"/>
      <c r="C1557" s="270"/>
      <c r="D1557" s="270"/>
      <c r="E1557" s="271"/>
      <c r="F1557" s="271"/>
      <c r="G1557" s="272"/>
      <c r="H1557" s="271"/>
      <c r="I1557" s="273"/>
    </row>
    <row r="1558" spans="1:9" s="263" customFormat="1" ht="12.75">
      <c r="A1558" s="269"/>
      <c r="B1558" s="269"/>
      <c r="C1558" s="270"/>
      <c r="D1558" s="270"/>
      <c r="E1558" s="271"/>
      <c r="F1558" s="271"/>
      <c r="G1558" s="272"/>
      <c r="H1558" s="271"/>
      <c r="I1558" s="273"/>
    </row>
    <row r="1559" spans="1:9" s="263" customFormat="1" ht="12.75">
      <c r="A1559" s="269"/>
      <c r="B1559" s="269"/>
      <c r="C1559" s="270"/>
      <c r="D1559" s="270"/>
      <c r="E1559" s="271"/>
      <c r="F1559" s="271"/>
      <c r="G1559" s="272"/>
      <c r="H1559" s="271"/>
      <c r="I1559" s="273"/>
    </row>
    <row r="1560" spans="1:9" s="263" customFormat="1" ht="12.75">
      <c r="A1560" s="269"/>
      <c r="B1560" s="269"/>
      <c r="C1560" s="270"/>
      <c r="D1560" s="270"/>
      <c r="E1560" s="271"/>
      <c r="F1560" s="271"/>
      <c r="G1560" s="272"/>
      <c r="H1560" s="271"/>
      <c r="I1560" s="273"/>
    </row>
    <row r="1561" spans="1:9" s="263" customFormat="1" ht="12.75">
      <c r="A1561" s="269"/>
      <c r="B1561" s="269"/>
      <c r="C1561" s="270"/>
      <c r="D1561" s="270"/>
      <c r="E1561" s="271"/>
      <c r="F1561" s="271"/>
      <c r="G1561" s="272"/>
      <c r="H1561" s="271"/>
      <c r="I1561" s="273"/>
    </row>
    <row r="1562" spans="1:9" s="263" customFormat="1" ht="12.75">
      <c r="A1562" s="269"/>
      <c r="B1562" s="269"/>
      <c r="C1562" s="270"/>
      <c r="D1562" s="270"/>
      <c r="E1562" s="271"/>
      <c r="F1562" s="271"/>
      <c r="G1562" s="272"/>
      <c r="H1562" s="271"/>
      <c r="I1562" s="273"/>
    </row>
    <row r="1563" spans="1:9" s="263" customFormat="1" ht="12.75">
      <c r="A1563" s="269"/>
      <c r="B1563" s="269"/>
      <c r="C1563" s="270"/>
      <c r="D1563" s="270"/>
      <c r="E1563" s="271"/>
      <c r="F1563" s="271"/>
      <c r="G1563" s="272"/>
      <c r="H1563" s="271"/>
      <c r="I1563" s="273"/>
    </row>
    <row r="1564" spans="1:9" s="263" customFormat="1" ht="12.75">
      <c r="A1564" s="269"/>
      <c r="B1564" s="269"/>
      <c r="C1564" s="270"/>
      <c r="D1564" s="270"/>
      <c r="E1564" s="271"/>
      <c r="F1564" s="271"/>
      <c r="G1564" s="272"/>
      <c r="H1564" s="271"/>
      <c r="I1564" s="273"/>
    </row>
    <row r="1565" spans="1:9" s="263" customFormat="1" ht="12.75">
      <c r="A1565" s="269"/>
      <c r="B1565" s="269"/>
      <c r="C1565" s="270"/>
      <c r="D1565" s="270"/>
      <c r="E1565" s="271"/>
      <c r="F1565" s="271"/>
      <c r="G1565" s="272"/>
      <c r="H1565" s="271"/>
      <c r="I1565" s="273"/>
    </row>
    <row r="1566" spans="1:9" s="263" customFormat="1" ht="12.75">
      <c r="A1566" s="269"/>
      <c r="B1566" s="269"/>
      <c r="C1566" s="270"/>
      <c r="D1566" s="270"/>
      <c r="E1566" s="271"/>
      <c r="F1566" s="271"/>
      <c r="G1566" s="272"/>
      <c r="H1566" s="271"/>
      <c r="I1566" s="273"/>
    </row>
    <row r="1567" spans="1:9" s="263" customFormat="1" ht="12.75">
      <c r="A1567" s="269"/>
      <c r="B1567" s="269"/>
      <c r="C1567" s="270"/>
      <c r="D1567" s="270"/>
      <c r="E1567" s="271"/>
      <c r="F1567" s="271"/>
      <c r="G1567" s="272"/>
      <c r="H1567" s="271"/>
      <c r="I1567" s="273"/>
    </row>
    <row r="1568" spans="1:9" s="263" customFormat="1" ht="12.75">
      <c r="A1568" s="269"/>
      <c r="B1568" s="269"/>
      <c r="C1568" s="270"/>
      <c r="D1568" s="270"/>
      <c r="E1568" s="271"/>
      <c r="F1568" s="271"/>
      <c r="G1568" s="272"/>
      <c r="H1568" s="271"/>
      <c r="I1568" s="273"/>
    </row>
    <row r="1569" spans="1:9" s="263" customFormat="1" ht="12.75">
      <c r="A1569" s="269"/>
      <c r="B1569" s="269"/>
      <c r="C1569" s="270"/>
      <c r="D1569" s="270"/>
      <c r="E1569" s="271"/>
      <c r="F1569" s="271"/>
      <c r="G1569" s="272"/>
      <c r="H1569" s="271"/>
      <c r="I1569" s="273"/>
    </row>
    <row r="1570" spans="1:9" s="263" customFormat="1" ht="12.75">
      <c r="A1570" s="269"/>
      <c r="B1570" s="269"/>
      <c r="C1570" s="270"/>
      <c r="D1570" s="270"/>
      <c r="E1570" s="271"/>
      <c r="F1570" s="271"/>
      <c r="G1570" s="272"/>
      <c r="H1570" s="271"/>
      <c r="I1570" s="273"/>
    </row>
    <row r="1571" spans="1:9" s="263" customFormat="1" ht="12.75">
      <c r="A1571" s="269"/>
      <c r="B1571" s="269"/>
      <c r="C1571" s="270"/>
      <c r="D1571" s="270"/>
      <c r="E1571" s="271"/>
      <c r="F1571" s="271"/>
      <c r="G1571" s="272"/>
      <c r="H1571" s="271"/>
      <c r="I1571" s="273"/>
    </row>
    <row r="1572" spans="1:9" s="263" customFormat="1" ht="12.75">
      <c r="A1572" s="269"/>
      <c r="B1572" s="269"/>
      <c r="C1572" s="270"/>
      <c r="D1572" s="270"/>
      <c r="E1572" s="271"/>
      <c r="F1572" s="271"/>
      <c r="G1572" s="272"/>
      <c r="H1572" s="271"/>
      <c r="I1572" s="273"/>
    </row>
    <row r="1573" spans="1:9" s="263" customFormat="1" ht="12.75">
      <c r="A1573" s="269"/>
      <c r="B1573" s="269"/>
      <c r="C1573" s="270"/>
      <c r="D1573" s="270"/>
      <c r="E1573" s="271"/>
      <c r="F1573" s="271"/>
      <c r="G1573" s="272"/>
      <c r="H1573" s="271"/>
      <c r="I1573" s="273"/>
    </row>
    <row r="1574" spans="1:9" s="263" customFormat="1" ht="12.75">
      <c r="A1574" s="269"/>
      <c r="B1574" s="269"/>
      <c r="C1574" s="270"/>
      <c r="D1574" s="270"/>
      <c r="E1574" s="271"/>
      <c r="F1574" s="271"/>
      <c r="G1574" s="272"/>
      <c r="H1574" s="271"/>
      <c r="I1574" s="273"/>
    </row>
    <row r="1575" spans="1:9" s="263" customFormat="1" ht="12.75">
      <c r="A1575" s="269"/>
      <c r="B1575" s="269"/>
      <c r="C1575" s="270"/>
      <c r="D1575" s="270"/>
      <c r="E1575" s="271"/>
      <c r="F1575" s="271"/>
      <c r="G1575" s="272"/>
      <c r="H1575" s="271"/>
      <c r="I1575" s="273"/>
    </row>
    <row r="1576" spans="1:9" s="263" customFormat="1" ht="12.75">
      <c r="A1576" s="269"/>
      <c r="B1576" s="269"/>
      <c r="C1576" s="270"/>
      <c r="D1576" s="270"/>
      <c r="E1576" s="271"/>
      <c r="F1576" s="271"/>
      <c r="G1576" s="272"/>
      <c r="H1576" s="271"/>
      <c r="I1576" s="273"/>
    </row>
    <row r="1577" spans="1:9" s="263" customFormat="1" ht="12.75">
      <c r="A1577" s="269"/>
      <c r="B1577" s="269"/>
      <c r="C1577" s="270"/>
      <c r="D1577" s="270"/>
      <c r="E1577" s="271"/>
      <c r="F1577" s="271"/>
      <c r="G1577" s="272"/>
      <c r="H1577" s="271"/>
      <c r="I1577" s="273"/>
    </row>
    <row r="1578" spans="1:9" s="263" customFormat="1" ht="12.75">
      <c r="A1578" s="269"/>
      <c r="B1578" s="269"/>
      <c r="C1578" s="270"/>
      <c r="D1578" s="270"/>
      <c r="E1578" s="271"/>
      <c r="F1578" s="271"/>
      <c r="G1578" s="272"/>
      <c r="H1578" s="271"/>
      <c r="I1578" s="273"/>
    </row>
    <row r="1579" spans="1:9" s="263" customFormat="1" ht="12.75">
      <c r="A1579" s="269"/>
      <c r="B1579" s="269"/>
      <c r="C1579" s="270"/>
      <c r="D1579" s="270"/>
      <c r="E1579" s="271"/>
      <c r="F1579" s="271"/>
      <c r="G1579" s="272"/>
      <c r="H1579" s="271"/>
      <c r="I1579" s="273"/>
    </row>
    <row r="1580" spans="1:9" s="263" customFormat="1" ht="12.75">
      <c r="A1580" s="269"/>
      <c r="B1580" s="269"/>
      <c r="C1580" s="270"/>
      <c r="D1580" s="270"/>
      <c r="E1580" s="271"/>
      <c r="F1580" s="271"/>
      <c r="G1580" s="272"/>
      <c r="H1580" s="271"/>
      <c r="I1580" s="273"/>
    </row>
    <row r="1581" spans="1:9" s="263" customFormat="1" ht="12.75">
      <c r="A1581" s="269"/>
      <c r="B1581" s="269"/>
      <c r="C1581" s="270"/>
      <c r="D1581" s="270"/>
      <c r="E1581" s="271"/>
      <c r="F1581" s="271"/>
      <c r="G1581" s="272"/>
      <c r="H1581" s="271"/>
      <c r="I1581" s="273"/>
    </row>
    <row r="1582" spans="1:9" s="263" customFormat="1" ht="12.75">
      <c r="A1582" s="269"/>
      <c r="B1582" s="269"/>
      <c r="C1582" s="270"/>
      <c r="D1582" s="270"/>
      <c r="E1582" s="271"/>
      <c r="F1582" s="271"/>
      <c r="G1582" s="272"/>
      <c r="H1582" s="271"/>
      <c r="I1582" s="273"/>
    </row>
    <row r="1583" spans="1:9" s="263" customFormat="1" ht="12.75">
      <c r="A1583" s="269"/>
      <c r="B1583" s="269"/>
      <c r="C1583" s="270"/>
      <c r="D1583" s="270"/>
      <c r="E1583" s="271"/>
      <c r="F1583" s="271"/>
      <c r="G1583" s="272"/>
      <c r="H1583" s="271"/>
      <c r="I1583" s="273"/>
    </row>
    <row r="1584" spans="1:9" s="263" customFormat="1" ht="12.75">
      <c r="A1584" s="269"/>
      <c r="B1584" s="269"/>
      <c r="C1584" s="270"/>
      <c r="D1584" s="270"/>
      <c r="E1584" s="271"/>
      <c r="F1584" s="271"/>
      <c r="G1584" s="272"/>
      <c r="H1584" s="271"/>
      <c r="I1584" s="273"/>
    </row>
    <row r="1585" spans="1:9" s="263" customFormat="1" ht="12.75">
      <c r="A1585" s="269"/>
      <c r="B1585" s="269"/>
      <c r="C1585" s="270"/>
      <c r="D1585" s="270"/>
      <c r="E1585" s="271"/>
      <c r="F1585" s="271"/>
      <c r="G1585" s="272"/>
      <c r="H1585" s="271"/>
      <c r="I1585" s="273"/>
    </row>
    <row r="1586" spans="1:9" s="263" customFormat="1" ht="12.75">
      <c r="A1586" s="269"/>
      <c r="B1586" s="269"/>
      <c r="C1586" s="270"/>
      <c r="D1586" s="270"/>
      <c r="E1586" s="271"/>
      <c r="F1586" s="271"/>
      <c r="G1586" s="272"/>
      <c r="H1586" s="271"/>
      <c r="I1586" s="273"/>
    </row>
    <row r="1587" spans="1:9" s="263" customFormat="1" ht="12.75">
      <c r="A1587" s="269"/>
      <c r="B1587" s="269"/>
      <c r="C1587" s="270"/>
      <c r="D1587" s="270"/>
      <c r="E1587" s="271"/>
      <c r="F1587" s="271"/>
      <c r="G1587" s="272"/>
      <c r="H1587" s="271"/>
      <c r="I1587" s="273"/>
    </row>
    <row r="1588" spans="1:9" s="263" customFormat="1" ht="12.75">
      <c r="A1588" s="269"/>
      <c r="B1588" s="269"/>
      <c r="C1588" s="270"/>
      <c r="D1588" s="270"/>
      <c r="E1588" s="271"/>
      <c r="F1588" s="271"/>
      <c r="G1588" s="272"/>
      <c r="H1588" s="271"/>
      <c r="I1588" s="273"/>
    </row>
    <row r="1589" spans="1:9" s="263" customFormat="1" ht="12.75">
      <c r="A1589" s="269"/>
      <c r="B1589" s="269"/>
      <c r="C1589" s="270"/>
      <c r="D1589" s="270"/>
      <c r="E1589" s="271"/>
      <c r="F1589" s="271"/>
      <c r="G1589" s="272"/>
      <c r="H1589" s="271"/>
      <c r="I1589" s="273"/>
    </row>
    <row r="1590" spans="1:9" s="263" customFormat="1" ht="12.75">
      <c r="A1590" s="269"/>
      <c r="B1590" s="269"/>
      <c r="C1590" s="270"/>
      <c r="D1590" s="270"/>
      <c r="E1590" s="271"/>
      <c r="F1590" s="271"/>
      <c r="G1590" s="272"/>
      <c r="H1590" s="271"/>
      <c r="I1590" s="273"/>
    </row>
    <row r="1591" spans="1:9" s="263" customFormat="1" ht="12.75">
      <c r="A1591" s="269"/>
      <c r="B1591" s="269"/>
      <c r="C1591" s="270"/>
      <c r="D1591" s="270"/>
      <c r="E1591" s="271"/>
      <c r="F1591" s="271"/>
      <c r="G1591" s="272"/>
      <c r="H1591" s="271"/>
      <c r="I1591" s="273"/>
    </row>
    <row r="1592" spans="1:9" s="263" customFormat="1" ht="12.75">
      <c r="A1592" s="269"/>
      <c r="B1592" s="269"/>
      <c r="C1592" s="270"/>
      <c r="D1592" s="270"/>
      <c r="E1592" s="271"/>
      <c r="F1592" s="271"/>
      <c r="G1592" s="272"/>
      <c r="H1592" s="271"/>
      <c r="I1592" s="273"/>
    </row>
    <row r="1593" spans="1:9" s="263" customFormat="1" ht="12.75">
      <c r="A1593" s="269"/>
      <c r="B1593" s="269"/>
      <c r="C1593" s="270"/>
      <c r="D1593" s="270"/>
      <c r="E1593" s="271"/>
      <c r="F1593" s="271"/>
      <c r="G1593" s="272"/>
      <c r="H1593" s="271"/>
      <c r="I1593" s="273"/>
    </row>
    <row r="1594" spans="1:9" s="263" customFormat="1" ht="12.75">
      <c r="A1594" s="269"/>
      <c r="B1594" s="269"/>
      <c r="C1594" s="270"/>
      <c r="D1594" s="270"/>
      <c r="E1594" s="271"/>
      <c r="F1594" s="271"/>
      <c r="G1594" s="272"/>
      <c r="H1594" s="271"/>
      <c r="I1594" s="273"/>
    </row>
    <row r="1595" spans="1:9" s="263" customFormat="1" ht="12.75">
      <c r="A1595" s="269"/>
      <c r="B1595" s="269"/>
      <c r="C1595" s="270"/>
      <c r="D1595" s="270"/>
      <c r="E1595" s="271"/>
      <c r="F1595" s="271"/>
      <c r="G1595" s="272"/>
      <c r="H1595" s="271"/>
      <c r="I1595" s="273"/>
    </row>
    <row r="1596" spans="1:9" s="263" customFormat="1" ht="12.75">
      <c r="A1596" s="269"/>
      <c r="B1596" s="269"/>
      <c r="C1596" s="270"/>
      <c r="D1596" s="270"/>
      <c r="E1596" s="271"/>
      <c r="F1596" s="271"/>
      <c r="G1596" s="272"/>
      <c r="H1596" s="271"/>
      <c r="I1596" s="273"/>
    </row>
    <row r="1597" spans="1:9" s="263" customFormat="1" ht="12.75">
      <c r="A1597" s="269"/>
      <c r="B1597" s="269"/>
      <c r="C1597" s="270"/>
      <c r="D1597" s="270"/>
      <c r="E1597" s="271"/>
      <c r="F1597" s="271"/>
      <c r="G1597" s="272"/>
      <c r="H1597" s="271"/>
      <c r="I1597" s="273"/>
    </row>
    <row r="1598" spans="1:9" s="263" customFormat="1" ht="12.75">
      <c r="A1598" s="269"/>
      <c r="B1598" s="269"/>
      <c r="C1598" s="270"/>
      <c r="D1598" s="270"/>
      <c r="E1598" s="271"/>
      <c r="F1598" s="271"/>
      <c r="G1598" s="272"/>
      <c r="H1598" s="271"/>
      <c r="I1598" s="273"/>
    </row>
    <row r="1599" spans="1:9" s="263" customFormat="1" ht="12.75">
      <c r="A1599" s="269"/>
      <c r="B1599" s="269"/>
      <c r="C1599" s="270"/>
      <c r="D1599" s="270"/>
      <c r="E1599" s="271"/>
      <c r="F1599" s="271"/>
      <c r="G1599" s="272"/>
      <c r="H1599" s="271"/>
      <c r="I1599" s="273"/>
    </row>
    <row r="1600" spans="1:9" s="263" customFormat="1" ht="12.75">
      <c r="A1600" s="269"/>
      <c r="B1600" s="269"/>
      <c r="C1600" s="270"/>
      <c r="D1600" s="270"/>
      <c r="E1600" s="271"/>
      <c r="F1600" s="271"/>
      <c r="G1600" s="272"/>
      <c r="H1600" s="271"/>
      <c r="I1600" s="273"/>
    </row>
    <row r="1601" spans="1:9" s="263" customFormat="1" ht="12.75">
      <c r="A1601" s="269"/>
      <c r="B1601" s="269"/>
      <c r="C1601" s="270"/>
      <c r="D1601" s="270"/>
      <c r="E1601" s="271"/>
      <c r="F1601" s="271"/>
      <c r="G1601" s="272"/>
      <c r="H1601" s="271"/>
      <c r="I1601" s="273"/>
    </row>
    <row r="1602" spans="1:9" s="263" customFormat="1" ht="12.75">
      <c r="A1602" s="269"/>
      <c r="B1602" s="269"/>
      <c r="C1602" s="270"/>
      <c r="D1602" s="270"/>
      <c r="E1602" s="271"/>
      <c r="F1602" s="271"/>
      <c r="G1602" s="272"/>
      <c r="H1602" s="271"/>
      <c r="I1602" s="273"/>
    </row>
    <row r="1603" spans="1:9" s="263" customFormat="1" ht="12.75">
      <c r="A1603" s="269"/>
      <c r="B1603" s="269"/>
      <c r="C1603" s="270"/>
      <c r="D1603" s="270"/>
      <c r="E1603" s="271"/>
      <c r="F1603" s="271"/>
      <c r="G1603" s="272"/>
      <c r="H1603" s="271"/>
      <c r="I1603" s="273"/>
    </row>
    <row r="1604" spans="1:9" s="263" customFormat="1" ht="12.75">
      <c r="A1604" s="269"/>
      <c r="B1604" s="269"/>
      <c r="C1604" s="270"/>
      <c r="D1604" s="270"/>
      <c r="E1604" s="271"/>
      <c r="F1604" s="271"/>
      <c r="G1604" s="272"/>
      <c r="H1604" s="271"/>
      <c r="I1604" s="273"/>
    </row>
    <row r="1605" spans="1:9" s="263" customFormat="1" ht="12.75">
      <c r="A1605" s="269"/>
      <c r="B1605" s="269"/>
      <c r="C1605" s="270"/>
      <c r="D1605" s="270"/>
      <c r="E1605" s="271"/>
      <c r="F1605" s="271"/>
      <c r="G1605" s="272"/>
      <c r="H1605" s="271"/>
      <c r="I1605" s="273"/>
    </row>
    <row r="1606" spans="1:9" s="263" customFormat="1" ht="12.75">
      <c r="A1606" s="269"/>
      <c r="B1606" s="269"/>
      <c r="C1606" s="270"/>
      <c r="D1606" s="270"/>
      <c r="E1606" s="271"/>
      <c r="F1606" s="271"/>
      <c r="G1606" s="272"/>
      <c r="H1606" s="271"/>
      <c r="I1606" s="273"/>
    </row>
    <row r="1607" spans="1:9" s="263" customFormat="1" ht="12.75">
      <c r="A1607" s="269"/>
      <c r="B1607" s="269"/>
      <c r="C1607" s="270"/>
      <c r="D1607" s="270"/>
      <c r="E1607" s="271"/>
      <c r="F1607" s="271"/>
      <c r="G1607" s="272"/>
      <c r="H1607" s="271"/>
      <c r="I1607" s="273"/>
    </row>
    <row r="1608" spans="1:9" s="263" customFormat="1" ht="12.75">
      <c r="A1608" s="269"/>
      <c r="B1608" s="269"/>
      <c r="C1608" s="270"/>
      <c r="D1608" s="270"/>
      <c r="E1608" s="271"/>
      <c r="F1608" s="271"/>
      <c r="G1608" s="272"/>
      <c r="H1608" s="271"/>
      <c r="I1608" s="273"/>
    </row>
    <row r="1609" spans="1:9" s="263" customFormat="1" ht="12.75">
      <c r="A1609" s="269"/>
      <c r="B1609" s="269"/>
      <c r="C1609" s="270"/>
      <c r="D1609" s="270"/>
      <c r="E1609" s="271"/>
      <c r="F1609" s="271"/>
      <c r="G1609" s="272"/>
      <c r="H1609" s="271"/>
      <c r="I1609" s="273"/>
    </row>
    <row r="1610" spans="1:9" s="263" customFormat="1" ht="12.75">
      <c r="A1610" s="269"/>
      <c r="B1610" s="269"/>
      <c r="C1610" s="270"/>
      <c r="D1610" s="270"/>
      <c r="E1610" s="271"/>
      <c r="F1610" s="271"/>
      <c r="G1610" s="272"/>
      <c r="H1610" s="271"/>
      <c r="I1610" s="273"/>
    </row>
    <row r="1611" spans="1:9" s="263" customFormat="1" ht="12.75">
      <c r="A1611" s="269"/>
      <c r="B1611" s="269"/>
      <c r="C1611" s="270"/>
      <c r="D1611" s="270"/>
      <c r="E1611" s="271"/>
      <c r="F1611" s="271"/>
      <c r="G1611" s="272"/>
      <c r="H1611" s="271"/>
      <c r="I1611" s="273"/>
    </row>
    <row r="1612" spans="1:9" s="263" customFormat="1" ht="12.75">
      <c r="A1612" s="269"/>
      <c r="B1612" s="269"/>
      <c r="C1612" s="270"/>
      <c r="D1612" s="270"/>
      <c r="E1612" s="271"/>
      <c r="F1612" s="271"/>
      <c r="G1612" s="272"/>
      <c r="H1612" s="271"/>
      <c r="I1612" s="273"/>
    </row>
    <row r="1613" spans="1:9" s="263" customFormat="1" ht="12.75">
      <c r="A1613" s="269"/>
      <c r="B1613" s="269"/>
      <c r="C1613" s="270"/>
      <c r="D1613" s="270"/>
      <c r="E1613" s="271"/>
      <c r="F1613" s="271"/>
      <c r="G1613" s="272"/>
      <c r="H1613" s="271"/>
      <c r="I1613" s="273"/>
    </row>
    <row r="1614" spans="1:9" s="263" customFormat="1" ht="12.75">
      <c r="A1614" s="269"/>
      <c r="B1614" s="269"/>
      <c r="C1614" s="270"/>
      <c r="D1614" s="270"/>
      <c r="E1614" s="271"/>
      <c r="F1614" s="271"/>
      <c r="G1614" s="272"/>
      <c r="H1614" s="271"/>
      <c r="I1614" s="273"/>
    </row>
    <row r="1615" spans="1:9" s="263" customFormat="1" ht="12.75">
      <c r="A1615" s="269"/>
      <c r="B1615" s="269"/>
      <c r="C1615" s="270"/>
      <c r="D1615" s="270"/>
      <c r="E1615" s="271"/>
      <c r="F1615" s="271"/>
      <c r="G1615" s="272"/>
      <c r="H1615" s="271"/>
      <c r="I1615" s="273"/>
    </row>
    <row r="1616" spans="1:9" s="263" customFormat="1" ht="12.75">
      <c r="A1616" s="269"/>
      <c r="B1616" s="269"/>
      <c r="C1616" s="270"/>
      <c r="D1616" s="270"/>
      <c r="E1616" s="271"/>
      <c r="F1616" s="271"/>
      <c r="G1616" s="272"/>
      <c r="H1616" s="271"/>
      <c r="I1616" s="273"/>
    </row>
    <row r="1617" spans="1:9" s="263" customFormat="1" ht="12.75">
      <c r="A1617" s="269"/>
      <c r="B1617" s="269"/>
      <c r="C1617" s="270"/>
      <c r="D1617" s="270"/>
      <c r="E1617" s="271"/>
      <c r="F1617" s="271"/>
      <c r="G1617" s="272"/>
      <c r="H1617" s="271"/>
      <c r="I1617" s="273"/>
    </row>
    <row r="1618" spans="1:9" s="263" customFormat="1" ht="12.75">
      <c r="A1618" s="269"/>
      <c r="B1618" s="269"/>
      <c r="C1618" s="270"/>
      <c r="D1618" s="270"/>
      <c r="E1618" s="271"/>
      <c r="F1618" s="271"/>
      <c r="G1618" s="272"/>
      <c r="H1618" s="271"/>
      <c r="I1618" s="273"/>
    </row>
    <row r="1619" spans="1:9" s="263" customFormat="1" ht="12.75">
      <c r="A1619" s="269"/>
      <c r="B1619" s="269"/>
      <c r="C1619" s="270"/>
      <c r="D1619" s="270"/>
      <c r="E1619" s="271"/>
      <c r="F1619" s="271"/>
      <c r="G1619" s="272"/>
      <c r="H1619" s="271"/>
      <c r="I1619" s="273"/>
    </row>
    <row r="1620" spans="1:9" s="263" customFormat="1" ht="12.75">
      <c r="A1620" s="269"/>
      <c r="B1620" s="269"/>
      <c r="C1620" s="270"/>
      <c r="D1620" s="270"/>
      <c r="E1620" s="271"/>
      <c r="F1620" s="271"/>
      <c r="G1620" s="272"/>
      <c r="H1620" s="271"/>
      <c r="I1620" s="273"/>
    </row>
    <row r="1621" spans="1:9" s="263" customFormat="1" ht="12.75">
      <c r="A1621" s="269"/>
      <c r="B1621" s="269"/>
      <c r="C1621" s="270"/>
      <c r="D1621" s="270"/>
      <c r="E1621" s="271"/>
      <c r="F1621" s="271"/>
      <c r="G1621" s="272"/>
      <c r="H1621" s="271"/>
      <c r="I1621" s="273"/>
    </row>
    <row r="1622" spans="1:9" s="263" customFormat="1" ht="12.75">
      <c r="A1622" s="269"/>
      <c r="B1622" s="269"/>
      <c r="C1622" s="270"/>
      <c r="D1622" s="270"/>
      <c r="E1622" s="271"/>
      <c r="F1622" s="271"/>
      <c r="G1622" s="272"/>
      <c r="H1622" s="271"/>
      <c r="I1622" s="273"/>
    </row>
    <row r="1623" spans="1:9" s="263" customFormat="1" ht="12.75">
      <c r="A1623" s="269"/>
      <c r="B1623" s="269"/>
      <c r="C1623" s="270"/>
      <c r="D1623" s="270"/>
      <c r="E1623" s="271"/>
      <c r="F1623" s="271"/>
      <c r="G1623" s="272"/>
      <c r="H1623" s="271"/>
      <c r="I1623" s="273"/>
    </row>
    <row r="1624" spans="1:9" s="263" customFormat="1" ht="12.75">
      <c r="A1624" s="269"/>
      <c r="B1624" s="269"/>
      <c r="C1624" s="270"/>
      <c r="D1624" s="270"/>
      <c r="E1624" s="271"/>
      <c r="F1624" s="271"/>
      <c r="G1624" s="272"/>
      <c r="H1624" s="271"/>
      <c r="I1624" s="273"/>
    </row>
    <row r="1625" spans="1:9" s="263" customFormat="1" ht="12.75">
      <c r="A1625" s="269"/>
      <c r="B1625" s="269"/>
      <c r="C1625" s="270"/>
      <c r="D1625" s="270"/>
      <c r="E1625" s="271"/>
      <c r="F1625" s="271"/>
      <c r="G1625" s="272"/>
      <c r="H1625" s="271"/>
      <c r="I1625" s="273"/>
    </row>
    <row r="1626" spans="1:9" s="263" customFormat="1" ht="12.75">
      <c r="A1626" s="269"/>
      <c r="B1626" s="269"/>
      <c r="C1626" s="270"/>
      <c r="D1626" s="270"/>
      <c r="E1626" s="271"/>
      <c r="F1626" s="271"/>
      <c r="G1626" s="272"/>
      <c r="H1626" s="271"/>
      <c r="I1626" s="273"/>
    </row>
    <row r="1627" spans="1:9" s="263" customFormat="1" ht="12.75">
      <c r="A1627" s="269"/>
      <c r="B1627" s="269"/>
      <c r="C1627" s="270"/>
      <c r="D1627" s="270"/>
      <c r="E1627" s="271"/>
      <c r="F1627" s="271"/>
      <c r="G1627" s="272"/>
      <c r="H1627" s="271"/>
      <c r="I1627" s="273"/>
    </row>
    <row r="1628" spans="1:9" s="263" customFormat="1" ht="12.75">
      <c r="A1628" s="269"/>
      <c r="B1628" s="269"/>
      <c r="C1628" s="270"/>
      <c r="D1628" s="270"/>
      <c r="E1628" s="271"/>
      <c r="F1628" s="271"/>
      <c r="G1628" s="272"/>
      <c r="H1628" s="271"/>
      <c r="I1628" s="273"/>
    </row>
    <row r="1629" spans="1:9" s="263" customFormat="1" ht="12.75">
      <c r="A1629" s="269"/>
      <c r="B1629" s="269"/>
      <c r="C1629" s="270"/>
      <c r="D1629" s="270"/>
      <c r="E1629" s="271"/>
      <c r="F1629" s="271"/>
      <c r="G1629" s="272"/>
      <c r="H1629" s="271"/>
      <c r="I1629" s="273"/>
    </row>
    <row r="1630" spans="1:9" s="263" customFormat="1" ht="12.75">
      <c r="A1630" s="269"/>
      <c r="B1630" s="269"/>
      <c r="C1630" s="270"/>
      <c r="D1630" s="270"/>
      <c r="E1630" s="271"/>
      <c r="F1630" s="271"/>
      <c r="G1630" s="272"/>
      <c r="H1630" s="271"/>
      <c r="I1630" s="273"/>
    </row>
    <row r="1631" spans="1:9" s="263" customFormat="1" ht="12.75">
      <c r="A1631" s="269"/>
      <c r="B1631" s="269"/>
      <c r="C1631" s="270"/>
      <c r="D1631" s="270"/>
      <c r="E1631" s="271"/>
      <c r="F1631" s="271"/>
      <c r="G1631" s="272"/>
      <c r="H1631" s="271"/>
      <c r="I1631" s="273"/>
    </row>
    <row r="1632" spans="1:9" s="263" customFormat="1" ht="12.75">
      <c r="A1632" s="269"/>
      <c r="B1632" s="269"/>
      <c r="C1632" s="270"/>
      <c r="D1632" s="270"/>
      <c r="E1632" s="271"/>
      <c r="F1632" s="271"/>
      <c r="G1632" s="272"/>
      <c r="H1632" s="271"/>
      <c r="I1632" s="273"/>
    </row>
    <row r="1633" spans="1:9" s="263" customFormat="1" ht="12.75">
      <c r="A1633" s="269"/>
      <c r="B1633" s="269"/>
      <c r="C1633" s="270"/>
      <c r="D1633" s="270"/>
      <c r="E1633" s="271"/>
      <c r="F1633" s="271"/>
      <c r="G1633" s="272"/>
      <c r="H1633" s="271"/>
      <c r="I1633" s="273"/>
    </row>
    <row r="1634" spans="1:9" s="263" customFormat="1" ht="12.75">
      <c r="A1634" s="269"/>
      <c r="B1634" s="269"/>
      <c r="C1634" s="270"/>
      <c r="D1634" s="270"/>
      <c r="E1634" s="271"/>
      <c r="F1634" s="271"/>
      <c r="G1634" s="272"/>
      <c r="H1634" s="271"/>
      <c r="I1634" s="273"/>
    </row>
    <row r="1635" spans="1:9" s="263" customFormat="1" ht="12.75">
      <c r="A1635" s="269"/>
      <c r="B1635" s="269"/>
      <c r="C1635" s="270"/>
      <c r="D1635" s="270"/>
      <c r="E1635" s="271"/>
      <c r="F1635" s="271"/>
      <c r="G1635" s="272"/>
      <c r="H1635" s="271"/>
      <c r="I1635" s="273"/>
    </row>
    <row r="1636" spans="1:9" s="263" customFormat="1" ht="12.75">
      <c r="A1636" s="269"/>
      <c r="B1636" s="269"/>
      <c r="C1636" s="270"/>
      <c r="D1636" s="270"/>
      <c r="E1636" s="271"/>
      <c r="F1636" s="271"/>
      <c r="G1636" s="272"/>
      <c r="H1636" s="271"/>
      <c r="I1636" s="273"/>
    </row>
    <row r="1637" spans="1:9" s="263" customFormat="1" ht="12.75">
      <c r="A1637" s="269"/>
      <c r="B1637" s="269"/>
      <c r="C1637" s="270"/>
      <c r="D1637" s="270"/>
      <c r="E1637" s="271"/>
      <c r="F1637" s="271"/>
      <c r="G1637" s="272"/>
      <c r="H1637" s="271"/>
      <c r="I1637" s="273"/>
    </row>
    <row r="1638" spans="1:9" s="263" customFormat="1" ht="12.75">
      <c r="A1638" s="269"/>
      <c r="B1638" s="269"/>
      <c r="C1638" s="270"/>
      <c r="D1638" s="270"/>
      <c r="E1638" s="271"/>
      <c r="F1638" s="271"/>
      <c r="G1638" s="272"/>
      <c r="H1638" s="271"/>
      <c r="I1638" s="273"/>
    </row>
    <row r="1639" spans="1:9" s="263" customFormat="1" ht="12.75">
      <c r="A1639" s="269"/>
      <c r="B1639" s="269"/>
      <c r="C1639" s="270"/>
      <c r="D1639" s="270"/>
      <c r="E1639" s="271"/>
      <c r="F1639" s="271"/>
      <c r="G1639" s="272"/>
      <c r="H1639" s="271"/>
      <c r="I1639" s="273"/>
    </row>
    <row r="1640" spans="1:9" s="263" customFormat="1" ht="12.75">
      <c r="A1640" s="269"/>
      <c r="B1640" s="269"/>
      <c r="C1640" s="270"/>
      <c r="D1640" s="270"/>
      <c r="E1640" s="271"/>
      <c r="F1640" s="271"/>
      <c r="G1640" s="272"/>
      <c r="H1640" s="271"/>
      <c r="I1640" s="273"/>
    </row>
    <row r="1641" spans="1:9" s="263" customFormat="1" ht="12.75">
      <c r="A1641" s="269"/>
      <c r="B1641" s="269"/>
      <c r="C1641" s="270"/>
      <c r="D1641" s="270"/>
      <c r="E1641" s="271"/>
      <c r="F1641" s="271"/>
      <c r="G1641" s="272"/>
      <c r="H1641" s="271"/>
      <c r="I1641" s="273"/>
    </row>
    <row r="1642" spans="1:9" s="263" customFormat="1" ht="12.75">
      <c r="A1642" s="269"/>
      <c r="B1642" s="269"/>
      <c r="C1642" s="270"/>
      <c r="D1642" s="270"/>
      <c r="E1642" s="271"/>
      <c r="F1642" s="271"/>
      <c r="G1642" s="272"/>
      <c r="H1642" s="271"/>
      <c r="I1642" s="273"/>
    </row>
    <row r="1643" spans="1:9" s="263" customFormat="1" ht="12.75">
      <c r="A1643" s="269"/>
      <c r="B1643" s="269"/>
      <c r="C1643" s="270"/>
      <c r="D1643" s="270"/>
      <c r="E1643" s="271"/>
      <c r="F1643" s="271"/>
      <c r="G1643" s="272"/>
      <c r="H1643" s="271"/>
      <c r="I1643" s="273"/>
    </row>
    <row r="1644" spans="1:9" s="263" customFormat="1" ht="12.75">
      <c r="A1644" s="269"/>
      <c r="B1644" s="269"/>
      <c r="C1644" s="270"/>
      <c r="D1644" s="270"/>
      <c r="E1644" s="271"/>
      <c r="F1644" s="271"/>
      <c r="G1644" s="272"/>
      <c r="H1644" s="271"/>
      <c r="I1644" s="273"/>
    </row>
    <row r="1645" spans="1:9" s="263" customFormat="1" ht="12.75">
      <c r="A1645" s="269"/>
      <c r="B1645" s="269"/>
      <c r="C1645" s="270"/>
      <c r="D1645" s="270"/>
      <c r="E1645" s="271"/>
      <c r="F1645" s="271"/>
      <c r="G1645" s="272"/>
      <c r="H1645" s="271"/>
      <c r="I1645" s="273"/>
    </row>
    <row r="1646" spans="1:9" s="263" customFormat="1" ht="12.75">
      <c r="A1646" s="269"/>
      <c r="B1646" s="269"/>
      <c r="C1646" s="270"/>
      <c r="D1646" s="270"/>
      <c r="E1646" s="271"/>
      <c r="F1646" s="271"/>
      <c r="G1646" s="272"/>
      <c r="H1646" s="271"/>
      <c r="I1646" s="273"/>
    </row>
    <row r="1647" spans="1:9" s="263" customFormat="1" ht="12.75">
      <c r="A1647" s="269"/>
      <c r="B1647" s="269"/>
      <c r="C1647" s="270"/>
      <c r="D1647" s="270"/>
      <c r="E1647" s="271"/>
      <c r="F1647" s="271"/>
      <c r="G1647" s="272"/>
      <c r="H1647" s="271"/>
      <c r="I1647" s="273"/>
    </row>
    <row r="1648" spans="1:9" s="263" customFormat="1" ht="12.75">
      <c r="A1648" s="269"/>
      <c r="B1648" s="269"/>
      <c r="C1648" s="270"/>
      <c r="D1648" s="270"/>
      <c r="E1648" s="271"/>
      <c r="F1648" s="271"/>
      <c r="G1648" s="272"/>
      <c r="H1648" s="271"/>
      <c r="I1648" s="273"/>
    </row>
    <row r="1649" spans="1:9" s="263" customFormat="1" ht="12.75">
      <c r="A1649" s="269"/>
      <c r="B1649" s="269"/>
      <c r="C1649" s="270"/>
      <c r="D1649" s="270"/>
      <c r="E1649" s="271"/>
      <c r="F1649" s="271"/>
      <c r="G1649" s="272"/>
      <c r="H1649" s="271"/>
      <c r="I1649" s="273"/>
    </row>
    <row r="1650" spans="1:9" s="263" customFormat="1" ht="12.75">
      <c r="A1650" s="269"/>
      <c r="B1650" s="269"/>
      <c r="C1650" s="270"/>
      <c r="D1650" s="270"/>
      <c r="E1650" s="271"/>
      <c r="F1650" s="271"/>
      <c r="G1650" s="272"/>
      <c r="H1650" s="271"/>
      <c r="I1650" s="273"/>
    </row>
    <row r="1651" spans="1:9" s="263" customFormat="1" ht="12.75">
      <c r="A1651" s="269"/>
      <c r="B1651" s="269"/>
      <c r="C1651" s="270"/>
      <c r="D1651" s="270"/>
      <c r="E1651" s="271"/>
      <c r="F1651" s="271"/>
      <c r="G1651" s="272"/>
      <c r="H1651" s="271"/>
      <c r="I1651" s="273"/>
    </row>
    <row r="1652" spans="1:9" s="263" customFormat="1" ht="12.75">
      <c r="A1652" s="269"/>
      <c r="B1652" s="269"/>
      <c r="C1652" s="270"/>
      <c r="D1652" s="270"/>
      <c r="E1652" s="271"/>
      <c r="F1652" s="271"/>
      <c r="G1652" s="272"/>
      <c r="H1652" s="271"/>
      <c r="I1652" s="273"/>
    </row>
    <row r="1653" spans="1:9" s="263" customFormat="1" ht="12.75">
      <c r="A1653" s="269"/>
      <c r="B1653" s="269"/>
      <c r="C1653" s="270"/>
      <c r="D1653" s="270"/>
      <c r="E1653" s="271"/>
      <c r="F1653" s="271"/>
      <c r="G1653" s="272"/>
      <c r="H1653" s="271"/>
      <c r="I1653" s="273"/>
    </row>
    <row r="1654" spans="1:9" s="263" customFormat="1" ht="12.75">
      <c r="A1654" s="269"/>
      <c r="B1654" s="269"/>
      <c r="C1654" s="270"/>
      <c r="D1654" s="270"/>
      <c r="E1654" s="271"/>
      <c r="F1654" s="271"/>
      <c r="G1654" s="272"/>
      <c r="H1654" s="271"/>
      <c r="I1654" s="273"/>
    </row>
    <row r="1655" spans="1:9" s="263" customFormat="1" ht="12.75">
      <c r="A1655" s="269"/>
      <c r="B1655" s="269"/>
      <c r="C1655" s="270"/>
      <c r="D1655" s="270"/>
      <c r="E1655" s="271"/>
      <c r="F1655" s="271"/>
      <c r="G1655" s="272"/>
      <c r="H1655" s="271"/>
      <c r="I1655" s="273"/>
    </row>
    <row r="1656" spans="1:9" s="263" customFormat="1" ht="12.75">
      <c r="A1656" s="269"/>
      <c r="B1656" s="269"/>
      <c r="C1656" s="270"/>
      <c r="D1656" s="270"/>
      <c r="E1656" s="271"/>
      <c r="F1656" s="271"/>
      <c r="G1656" s="272"/>
      <c r="H1656" s="271"/>
      <c r="I1656" s="273"/>
    </row>
    <row r="1657" spans="1:9" s="263" customFormat="1" ht="12.75">
      <c r="A1657" s="269"/>
      <c r="B1657" s="269"/>
      <c r="C1657" s="270"/>
      <c r="D1657" s="270"/>
      <c r="E1657" s="271"/>
      <c r="F1657" s="271"/>
      <c r="G1657" s="272"/>
      <c r="H1657" s="271"/>
      <c r="I1657" s="273"/>
    </row>
    <row r="1658" spans="1:9" s="263" customFormat="1" ht="12.75">
      <c r="A1658" s="269"/>
      <c r="B1658" s="269"/>
      <c r="C1658" s="270"/>
      <c r="D1658" s="270"/>
      <c r="E1658" s="271"/>
      <c r="F1658" s="271"/>
      <c r="G1658" s="272"/>
      <c r="H1658" s="271"/>
      <c r="I1658" s="273"/>
    </row>
    <row r="1659" spans="1:9" s="263" customFormat="1" ht="12.75">
      <c r="A1659" s="269"/>
      <c r="B1659" s="269"/>
      <c r="C1659" s="270"/>
      <c r="D1659" s="270"/>
      <c r="E1659" s="271"/>
      <c r="F1659" s="271"/>
      <c r="G1659" s="272"/>
      <c r="H1659" s="271"/>
      <c r="I1659" s="273"/>
    </row>
    <row r="1660" spans="1:9" s="263" customFormat="1" ht="12.75">
      <c r="A1660" s="269"/>
      <c r="B1660" s="269"/>
      <c r="C1660" s="270"/>
      <c r="D1660" s="270"/>
      <c r="E1660" s="271"/>
      <c r="F1660" s="271"/>
      <c r="G1660" s="272"/>
      <c r="H1660" s="271"/>
      <c r="I1660" s="273"/>
    </row>
    <row r="1661" spans="1:9" s="263" customFormat="1" ht="12.75">
      <c r="A1661" s="269"/>
      <c r="B1661" s="269"/>
      <c r="C1661" s="270"/>
      <c r="D1661" s="270"/>
      <c r="E1661" s="271"/>
      <c r="F1661" s="271"/>
      <c r="G1661" s="272"/>
      <c r="H1661" s="271"/>
      <c r="I1661" s="273"/>
    </row>
    <row r="1662" spans="1:9" s="263" customFormat="1" ht="12.75">
      <c r="A1662" s="269"/>
      <c r="B1662" s="269"/>
      <c r="C1662" s="270"/>
      <c r="D1662" s="270"/>
      <c r="E1662" s="271"/>
      <c r="F1662" s="271"/>
      <c r="G1662" s="272"/>
      <c r="H1662" s="271"/>
      <c r="I1662" s="273"/>
    </row>
    <row r="1663" spans="1:9" s="263" customFormat="1" ht="12.75">
      <c r="A1663" s="269"/>
      <c r="B1663" s="269"/>
      <c r="C1663" s="270"/>
      <c r="D1663" s="270"/>
      <c r="E1663" s="271"/>
      <c r="F1663" s="271"/>
      <c r="G1663" s="272"/>
      <c r="H1663" s="271"/>
      <c r="I1663" s="273"/>
    </row>
    <row r="1664" spans="1:9" s="263" customFormat="1" ht="12.75">
      <c r="A1664" s="269"/>
      <c r="B1664" s="269"/>
      <c r="C1664" s="270"/>
      <c r="D1664" s="270"/>
      <c r="E1664" s="271"/>
      <c r="F1664" s="271"/>
      <c r="G1664" s="272"/>
      <c r="H1664" s="271"/>
      <c r="I1664" s="273"/>
    </row>
    <row r="1665" spans="1:9" s="263" customFormat="1" ht="12.75">
      <c r="A1665" s="269"/>
      <c r="B1665" s="269"/>
      <c r="C1665" s="270"/>
      <c r="D1665" s="270"/>
      <c r="E1665" s="271"/>
      <c r="F1665" s="271"/>
      <c r="G1665" s="272"/>
      <c r="H1665" s="271"/>
      <c r="I1665" s="273"/>
    </row>
    <row r="1666" spans="1:9" s="263" customFormat="1" ht="12.75">
      <c r="A1666" s="269"/>
      <c r="B1666" s="269"/>
      <c r="C1666" s="270"/>
      <c r="D1666" s="270"/>
      <c r="E1666" s="271"/>
      <c r="F1666" s="271"/>
      <c r="G1666" s="272"/>
      <c r="H1666" s="271"/>
      <c r="I1666" s="273"/>
    </row>
    <row r="1667" spans="1:9" s="263" customFormat="1" ht="12.75">
      <c r="A1667" s="269"/>
      <c r="B1667" s="269"/>
      <c r="C1667" s="270"/>
      <c r="D1667" s="270"/>
      <c r="E1667" s="271"/>
      <c r="F1667" s="271"/>
      <c r="G1667" s="272"/>
      <c r="H1667" s="271"/>
      <c r="I1667" s="273"/>
    </row>
    <row r="1668" spans="1:9" s="263" customFormat="1" ht="12.75">
      <c r="A1668" s="269"/>
      <c r="B1668" s="269"/>
      <c r="C1668" s="270"/>
      <c r="D1668" s="270"/>
      <c r="E1668" s="271"/>
      <c r="F1668" s="271"/>
      <c r="G1668" s="272"/>
      <c r="H1668" s="271"/>
      <c r="I1668" s="273"/>
    </row>
    <row r="1669" spans="1:9" s="263" customFormat="1" ht="12.75">
      <c r="A1669" s="269"/>
      <c r="B1669" s="269"/>
      <c r="C1669" s="270"/>
      <c r="D1669" s="270"/>
      <c r="E1669" s="271"/>
      <c r="F1669" s="271"/>
      <c r="G1669" s="272"/>
      <c r="H1669" s="271"/>
      <c r="I1669" s="273"/>
    </row>
    <row r="1670" spans="1:9" s="263" customFormat="1" ht="12.75">
      <c r="A1670" s="269"/>
      <c r="B1670" s="269"/>
      <c r="C1670" s="270"/>
      <c r="D1670" s="270"/>
      <c r="E1670" s="271"/>
      <c r="F1670" s="271"/>
      <c r="G1670" s="272"/>
      <c r="H1670" s="271"/>
      <c r="I1670" s="273"/>
    </row>
    <row r="1671" spans="1:9" s="263" customFormat="1" ht="12.75">
      <c r="A1671" s="269"/>
      <c r="B1671" s="269"/>
      <c r="C1671" s="270"/>
      <c r="D1671" s="270"/>
      <c r="E1671" s="271"/>
      <c r="F1671" s="271"/>
      <c r="G1671" s="272"/>
      <c r="H1671" s="271"/>
      <c r="I1671" s="273"/>
    </row>
    <row r="1672" spans="1:9" s="263" customFormat="1" ht="12.75">
      <c r="A1672" s="269"/>
      <c r="B1672" s="269"/>
      <c r="C1672" s="270"/>
      <c r="D1672" s="270"/>
      <c r="E1672" s="271"/>
      <c r="F1672" s="271"/>
      <c r="G1672" s="272"/>
      <c r="H1672" s="271"/>
      <c r="I1672" s="273"/>
    </row>
    <row r="1673" spans="1:9" s="263" customFormat="1" ht="12.75">
      <c r="A1673" s="269"/>
      <c r="B1673" s="269"/>
      <c r="C1673" s="270"/>
      <c r="D1673" s="270"/>
      <c r="E1673" s="271"/>
      <c r="F1673" s="271"/>
      <c r="G1673" s="272"/>
      <c r="H1673" s="271"/>
      <c r="I1673" s="273"/>
    </row>
    <row r="1674" spans="1:9" s="263" customFormat="1" ht="12.75">
      <c r="A1674" s="269"/>
      <c r="B1674" s="269"/>
      <c r="C1674" s="270"/>
      <c r="D1674" s="270"/>
      <c r="E1674" s="271"/>
      <c r="F1674" s="271"/>
      <c r="G1674" s="272"/>
      <c r="H1674" s="271"/>
      <c r="I1674" s="273"/>
    </row>
    <row r="1675" spans="1:9" s="263" customFormat="1" ht="12.75">
      <c r="A1675" s="269"/>
      <c r="B1675" s="269"/>
      <c r="C1675" s="270"/>
      <c r="D1675" s="270"/>
      <c r="E1675" s="271"/>
      <c r="F1675" s="271"/>
      <c r="G1675" s="272"/>
      <c r="H1675" s="271"/>
      <c r="I1675" s="273"/>
    </row>
    <row r="1676" spans="1:9" s="263" customFormat="1" ht="12.75">
      <c r="A1676" s="269"/>
      <c r="B1676" s="269"/>
      <c r="C1676" s="270"/>
      <c r="D1676" s="270"/>
      <c r="E1676" s="271"/>
      <c r="F1676" s="271"/>
      <c r="G1676" s="272"/>
      <c r="H1676" s="271"/>
      <c r="I1676" s="273"/>
    </row>
    <row r="1677" spans="1:9" s="263" customFormat="1" ht="12.75">
      <c r="A1677" s="269"/>
      <c r="B1677" s="269"/>
      <c r="C1677" s="270"/>
      <c r="D1677" s="270"/>
      <c r="E1677" s="271"/>
      <c r="F1677" s="271"/>
      <c r="G1677" s="272"/>
      <c r="H1677" s="271"/>
      <c r="I1677" s="273"/>
    </row>
    <row r="1678" spans="1:9" s="263" customFormat="1" ht="12.75">
      <c r="A1678" s="269"/>
      <c r="B1678" s="269"/>
      <c r="C1678" s="270"/>
      <c r="D1678" s="270"/>
      <c r="E1678" s="271"/>
      <c r="F1678" s="271"/>
      <c r="G1678" s="272"/>
      <c r="H1678" s="271"/>
      <c r="I1678" s="273"/>
    </row>
    <row r="1679" spans="1:9" s="263" customFormat="1" ht="12.75">
      <c r="A1679" s="269"/>
      <c r="B1679" s="269"/>
      <c r="C1679" s="270"/>
      <c r="D1679" s="270"/>
      <c r="E1679" s="271"/>
      <c r="F1679" s="271"/>
      <c r="G1679" s="272"/>
      <c r="H1679" s="271"/>
      <c r="I1679" s="273"/>
    </row>
    <row r="1680" spans="1:9" s="263" customFormat="1" ht="12.75">
      <c r="A1680" s="269"/>
      <c r="B1680" s="269"/>
      <c r="C1680" s="270"/>
      <c r="D1680" s="270"/>
      <c r="E1680" s="271"/>
      <c r="F1680" s="271"/>
      <c r="G1680" s="272"/>
      <c r="H1680" s="271"/>
      <c r="I1680" s="273"/>
    </row>
    <row r="1681" spans="1:9" s="263" customFormat="1" ht="12.75">
      <c r="A1681" s="269"/>
      <c r="B1681" s="269"/>
      <c r="C1681" s="270"/>
      <c r="D1681" s="270"/>
      <c r="E1681" s="271"/>
      <c r="F1681" s="271"/>
      <c r="G1681" s="272"/>
      <c r="H1681" s="271"/>
      <c r="I1681" s="273"/>
    </row>
    <row r="1682" spans="1:9" s="263" customFormat="1" ht="12.75">
      <c r="A1682" s="269"/>
      <c r="B1682" s="269"/>
      <c r="C1682" s="270"/>
      <c r="D1682" s="270"/>
      <c r="E1682" s="271"/>
      <c r="F1682" s="271"/>
      <c r="G1682" s="272"/>
      <c r="H1682" s="271"/>
      <c r="I1682" s="273"/>
    </row>
    <row r="1683" spans="1:9" s="263" customFormat="1" ht="12.75">
      <c r="A1683" s="269"/>
      <c r="B1683" s="269"/>
      <c r="C1683" s="270"/>
      <c r="D1683" s="270"/>
      <c r="E1683" s="271"/>
      <c r="F1683" s="271"/>
      <c r="G1683" s="272"/>
      <c r="H1683" s="271"/>
      <c r="I1683" s="273"/>
    </row>
    <row r="1684" spans="1:9" s="263" customFormat="1" ht="12.75">
      <c r="A1684" s="269"/>
      <c r="B1684" s="269"/>
      <c r="C1684" s="270"/>
      <c r="D1684" s="270"/>
      <c r="E1684" s="271"/>
      <c r="F1684" s="271"/>
      <c r="G1684" s="272"/>
      <c r="H1684" s="271"/>
      <c r="I1684" s="273"/>
    </row>
    <row r="1685" spans="1:9" s="263" customFormat="1" ht="12.75">
      <c r="A1685" s="269"/>
      <c r="B1685" s="269"/>
      <c r="C1685" s="270"/>
      <c r="D1685" s="270"/>
      <c r="E1685" s="271"/>
      <c r="F1685" s="271"/>
      <c r="G1685" s="272"/>
      <c r="H1685" s="271"/>
      <c r="I1685" s="273"/>
    </row>
    <row r="1686" spans="1:9" s="263" customFormat="1" ht="12.75">
      <c r="A1686" s="269"/>
      <c r="B1686" s="269"/>
      <c r="C1686" s="270"/>
      <c r="D1686" s="270"/>
      <c r="E1686" s="271"/>
      <c r="F1686" s="271"/>
      <c r="G1686" s="272"/>
      <c r="H1686" s="271"/>
      <c r="I1686" s="273"/>
    </row>
    <row r="1687" spans="1:9" s="263" customFormat="1" ht="12.75">
      <c r="A1687" s="269"/>
      <c r="B1687" s="269"/>
      <c r="C1687" s="270"/>
      <c r="D1687" s="270"/>
      <c r="E1687" s="271"/>
      <c r="F1687" s="271"/>
      <c r="G1687" s="272"/>
      <c r="H1687" s="271"/>
      <c r="I1687" s="273"/>
    </row>
    <row r="1688" spans="1:9" s="263" customFormat="1" ht="12.75">
      <c r="A1688" s="269"/>
      <c r="B1688" s="269"/>
      <c r="C1688" s="270"/>
      <c r="D1688" s="270"/>
      <c r="E1688" s="271"/>
      <c r="F1688" s="271"/>
      <c r="G1688" s="272"/>
      <c r="H1688" s="271"/>
      <c r="I1688" s="273"/>
    </row>
    <row r="1689" spans="1:9" s="263" customFormat="1" ht="12.75">
      <c r="A1689" s="269"/>
      <c r="B1689" s="269"/>
      <c r="C1689" s="270"/>
      <c r="D1689" s="270"/>
      <c r="E1689" s="271"/>
      <c r="F1689" s="271"/>
      <c r="G1689" s="272"/>
      <c r="H1689" s="271"/>
      <c r="I1689" s="273"/>
    </row>
    <row r="1690" spans="1:9" s="263" customFormat="1" ht="12.75">
      <c r="A1690" s="269"/>
      <c r="B1690" s="269"/>
      <c r="C1690" s="270"/>
      <c r="D1690" s="270"/>
      <c r="E1690" s="271"/>
      <c r="F1690" s="271"/>
      <c r="G1690" s="272"/>
      <c r="H1690" s="271"/>
      <c r="I1690" s="273"/>
    </row>
    <row r="1691" spans="1:9" s="263" customFormat="1" ht="12.75">
      <c r="A1691" s="269"/>
      <c r="B1691" s="269"/>
      <c r="C1691" s="270"/>
      <c r="D1691" s="270"/>
      <c r="E1691" s="271"/>
      <c r="F1691" s="271"/>
      <c r="G1691" s="272"/>
      <c r="H1691" s="271"/>
      <c r="I1691" s="273"/>
    </row>
    <row r="1692" spans="1:9" s="263" customFormat="1" ht="12.75">
      <c r="A1692" s="269"/>
      <c r="B1692" s="269"/>
      <c r="C1692" s="270"/>
      <c r="D1692" s="270"/>
      <c r="E1692" s="271"/>
      <c r="F1692" s="271"/>
      <c r="G1692" s="272"/>
      <c r="H1692" s="271"/>
      <c r="I1692" s="273"/>
    </row>
    <row r="1693" spans="1:9" s="263" customFormat="1" ht="12.75">
      <c r="A1693" s="269"/>
      <c r="B1693" s="269"/>
      <c r="C1693" s="270"/>
      <c r="D1693" s="270"/>
      <c r="E1693" s="271"/>
      <c r="F1693" s="271"/>
      <c r="G1693" s="272"/>
      <c r="H1693" s="271"/>
      <c r="I1693" s="273"/>
    </row>
    <row r="1694" spans="1:9" s="263" customFormat="1" ht="12.75">
      <c r="A1694" s="269"/>
      <c r="B1694" s="269"/>
      <c r="C1694" s="270"/>
      <c r="D1694" s="270"/>
      <c r="E1694" s="271"/>
      <c r="F1694" s="271"/>
      <c r="G1694" s="272"/>
      <c r="H1694" s="271"/>
      <c r="I1694" s="273"/>
    </row>
    <row r="1695" spans="1:9" s="263" customFormat="1" ht="12.75">
      <c r="A1695" s="269"/>
      <c r="B1695" s="269"/>
      <c r="C1695" s="270"/>
      <c r="D1695" s="270"/>
      <c r="E1695" s="271"/>
      <c r="F1695" s="271"/>
      <c r="G1695" s="272"/>
      <c r="H1695" s="271"/>
      <c r="I1695" s="273"/>
    </row>
    <row r="1696" spans="1:9" s="263" customFormat="1" ht="12.75">
      <c r="A1696" s="269"/>
      <c r="B1696" s="269"/>
      <c r="C1696" s="270"/>
      <c r="D1696" s="270"/>
      <c r="E1696" s="271"/>
      <c r="F1696" s="271"/>
      <c r="G1696" s="272"/>
      <c r="H1696" s="271"/>
      <c r="I1696" s="273"/>
    </row>
    <row r="1697" spans="1:9" s="263" customFormat="1" ht="12.75">
      <c r="A1697" s="269"/>
      <c r="B1697" s="269"/>
      <c r="C1697" s="270"/>
      <c r="D1697" s="270"/>
      <c r="E1697" s="271"/>
      <c r="F1697" s="271"/>
      <c r="G1697" s="272"/>
      <c r="H1697" s="271"/>
      <c r="I1697" s="273"/>
    </row>
    <row r="1698" spans="1:9" s="263" customFormat="1" ht="12.75">
      <c r="A1698" s="269"/>
      <c r="B1698" s="269"/>
      <c r="C1698" s="270"/>
      <c r="D1698" s="270"/>
      <c r="E1698" s="271"/>
      <c r="F1698" s="271"/>
      <c r="G1698" s="272"/>
      <c r="H1698" s="271"/>
      <c r="I1698" s="273"/>
    </row>
    <row r="1699" spans="1:9" s="263" customFormat="1" ht="12.75">
      <c r="A1699" s="269"/>
      <c r="B1699" s="269"/>
      <c r="C1699" s="270"/>
      <c r="D1699" s="270"/>
      <c r="E1699" s="271"/>
      <c r="F1699" s="271"/>
      <c r="G1699" s="272"/>
      <c r="H1699" s="271"/>
      <c r="I1699" s="273"/>
    </row>
    <row r="1700" spans="1:9" s="263" customFormat="1" ht="12.75">
      <c r="A1700" s="269"/>
      <c r="B1700" s="269"/>
      <c r="C1700" s="270"/>
      <c r="D1700" s="270"/>
      <c r="E1700" s="271"/>
      <c r="F1700" s="271"/>
      <c r="G1700" s="272"/>
      <c r="H1700" s="271"/>
      <c r="I1700" s="273"/>
    </row>
    <row r="1701" spans="1:9" s="263" customFormat="1" ht="12.75">
      <c r="A1701" s="269"/>
      <c r="B1701" s="269"/>
      <c r="C1701" s="270"/>
      <c r="D1701" s="270"/>
      <c r="E1701" s="271"/>
      <c r="F1701" s="271"/>
      <c r="G1701" s="272"/>
      <c r="H1701" s="271"/>
      <c r="I1701" s="273"/>
    </row>
    <row r="1702" spans="1:9" s="263" customFormat="1" ht="12.75">
      <c r="A1702" s="269"/>
      <c r="B1702" s="269"/>
      <c r="C1702" s="270"/>
      <c r="D1702" s="270"/>
      <c r="E1702" s="271"/>
      <c r="F1702" s="271"/>
      <c r="G1702" s="272"/>
      <c r="H1702" s="271"/>
      <c r="I1702" s="273"/>
    </row>
    <row r="1703" spans="1:9" s="263" customFormat="1" ht="12.75">
      <c r="A1703" s="269"/>
      <c r="B1703" s="269"/>
      <c r="C1703" s="270"/>
      <c r="D1703" s="270"/>
      <c r="E1703" s="271"/>
      <c r="F1703" s="271"/>
      <c r="G1703" s="272"/>
      <c r="H1703" s="271"/>
      <c r="I1703" s="273"/>
    </row>
    <row r="1704" spans="1:9" s="263" customFormat="1" ht="12.75">
      <c r="A1704" s="269"/>
      <c r="B1704" s="269"/>
      <c r="C1704" s="270"/>
      <c r="D1704" s="270"/>
      <c r="E1704" s="271"/>
      <c r="F1704" s="271"/>
      <c r="G1704" s="272"/>
      <c r="H1704" s="271"/>
      <c r="I1704" s="273"/>
    </row>
    <row r="1705" spans="1:9" s="263" customFormat="1" ht="12.75">
      <c r="A1705" s="269"/>
      <c r="B1705" s="269"/>
      <c r="C1705" s="270"/>
      <c r="D1705" s="270"/>
      <c r="E1705" s="271"/>
      <c r="F1705" s="271"/>
      <c r="G1705" s="272"/>
      <c r="H1705" s="271"/>
      <c r="I1705" s="273"/>
    </row>
    <row r="1706" spans="1:9" s="263" customFormat="1" ht="12.75">
      <c r="A1706" s="269"/>
      <c r="B1706" s="269"/>
      <c r="C1706" s="270"/>
      <c r="D1706" s="270"/>
      <c r="E1706" s="271"/>
      <c r="F1706" s="271"/>
      <c r="G1706" s="272"/>
      <c r="H1706" s="271"/>
      <c r="I1706" s="273"/>
    </row>
    <row r="1707" spans="1:9" s="263" customFormat="1" ht="12.75">
      <c r="A1707" s="269"/>
      <c r="B1707" s="269"/>
      <c r="C1707" s="270"/>
      <c r="D1707" s="270"/>
      <c r="E1707" s="271"/>
      <c r="F1707" s="271"/>
      <c r="G1707" s="272"/>
      <c r="H1707" s="271"/>
      <c r="I1707" s="273"/>
    </row>
    <row r="1708" spans="1:9" s="263" customFormat="1" ht="12.75">
      <c r="A1708" s="269"/>
      <c r="B1708" s="269"/>
      <c r="C1708" s="270"/>
      <c r="D1708" s="270"/>
      <c r="E1708" s="271"/>
      <c r="F1708" s="271"/>
      <c r="G1708" s="272"/>
      <c r="H1708" s="271"/>
      <c r="I1708" s="273"/>
    </row>
    <row r="1709" spans="1:9" s="263" customFormat="1" ht="12.75">
      <c r="A1709" s="269"/>
      <c r="B1709" s="269"/>
      <c r="C1709" s="270"/>
      <c r="D1709" s="270"/>
      <c r="E1709" s="271"/>
      <c r="F1709" s="271"/>
      <c r="G1709" s="272"/>
      <c r="H1709" s="271"/>
      <c r="I1709" s="273"/>
    </row>
    <row r="1710" spans="1:9" s="263" customFormat="1" ht="12.75">
      <c r="A1710" s="269"/>
      <c r="B1710" s="269"/>
      <c r="C1710" s="270"/>
      <c r="D1710" s="270"/>
      <c r="E1710" s="271"/>
      <c r="F1710" s="271"/>
      <c r="G1710" s="272"/>
      <c r="H1710" s="271"/>
      <c r="I1710" s="273"/>
    </row>
    <row r="1711" spans="1:9" s="263" customFormat="1" ht="12.75">
      <c r="A1711" s="269"/>
      <c r="B1711" s="269"/>
      <c r="C1711" s="270"/>
      <c r="D1711" s="270"/>
      <c r="E1711" s="271"/>
      <c r="F1711" s="271"/>
      <c r="G1711" s="272"/>
      <c r="H1711" s="271"/>
      <c r="I1711" s="273"/>
    </row>
    <row r="1712" spans="1:9" s="263" customFormat="1" ht="12.75">
      <c r="A1712" s="269"/>
      <c r="B1712" s="269"/>
      <c r="C1712" s="270"/>
      <c r="D1712" s="270"/>
      <c r="E1712" s="271"/>
      <c r="F1712" s="271"/>
      <c r="G1712" s="272"/>
      <c r="H1712" s="271"/>
      <c r="I1712" s="273"/>
    </row>
    <row r="1713" spans="1:9" s="263" customFormat="1" ht="12.75">
      <c r="A1713" s="269"/>
      <c r="B1713" s="269"/>
      <c r="C1713" s="270"/>
      <c r="D1713" s="270"/>
      <c r="E1713" s="271"/>
      <c r="F1713" s="271"/>
      <c r="G1713" s="272"/>
      <c r="H1713" s="271"/>
      <c r="I1713" s="273"/>
    </row>
    <row r="1714" spans="1:9" s="263" customFormat="1" ht="12.75">
      <c r="A1714" s="269"/>
      <c r="B1714" s="269"/>
      <c r="C1714" s="270"/>
      <c r="D1714" s="270"/>
      <c r="E1714" s="271"/>
      <c r="F1714" s="271"/>
      <c r="G1714" s="272"/>
      <c r="H1714" s="271"/>
      <c r="I1714" s="273"/>
    </row>
    <row r="1715" spans="1:9" s="263" customFormat="1" ht="12.75">
      <c r="A1715" s="269"/>
      <c r="B1715" s="269"/>
      <c r="C1715" s="270"/>
      <c r="D1715" s="270"/>
      <c r="E1715" s="271"/>
      <c r="F1715" s="271"/>
      <c r="G1715" s="272"/>
      <c r="H1715" s="271"/>
      <c r="I1715" s="273"/>
    </row>
    <row r="1716" spans="1:9" s="263" customFormat="1" ht="12.75">
      <c r="A1716" s="269"/>
      <c r="B1716" s="269"/>
      <c r="C1716" s="270"/>
      <c r="D1716" s="270"/>
      <c r="E1716" s="271"/>
      <c r="F1716" s="271"/>
      <c r="G1716" s="272"/>
      <c r="H1716" s="271"/>
      <c r="I1716" s="273"/>
    </row>
    <row r="1717" spans="1:9" s="263" customFormat="1" ht="12.75">
      <c r="A1717" s="269"/>
      <c r="B1717" s="269"/>
      <c r="C1717" s="270"/>
      <c r="D1717" s="270"/>
      <c r="E1717" s="271"/>
      <c r="F1717" s="271"/>
      <c r="G1717" s="272"/>
      <c r="H1717" s="271"/>
      <c r="I1717" s="273"/>
    </row>
    <row r="1718" spans="1:9" s="263" customFormat="1" ht="12.75">
      <c r="A1718" s="269"/>
      <c r="B1718" s="269"/>
      <c r="C1718" s="270"/>
      <c r="D1718" s="270"/>
      <c r="E1718" s="271"/>
      <c r="F1718" s="271"/>
      <c r="G1718" s="272"/>
      <c r="H1718" s="271"/>
      <c r="I1718" s="273"/>
    </row>
    <row r="1719" spans="1:9" s="263" customFormat="1" ht="12.75">
      <c r="A1719" s="269"/>
      <c r="B1719" s="269"/>
      <c r="C1719" s="270"/>
      <c r="D1719" s="270"/>
      <c r="E1719" s="271"/>
      <c r="F1719" s="271"/>
      <c r="G1719" s="272"/>
      <c r="H1719" s="271"/>
      <c r="I1719" s="273"/>
    </row>
    <row r="1720" spans="1:9" s="263" customFormat="1" ht="12.75">
      <c r="A1720" s="269"/>
      <c r="B1720" s="269"/>
      <c r="C1720" s="270"/>
      <c r="D1720" s="270"/>
      <c r="E1720" s="271"/>
      <c r="F1720" s="271"/>
      <c r="G1720" s="272"/>
      <c r="H1720" s="271"/>
      <c r="I1720" s="273"/>
    </row>
    <row r="1721" spans="1:9" s="263" customFormat="1" ht="12.75">
      <c r="A1721" s="269"/>
      <c r="B1721" s="269"/>
      <c r="C1721" s="270"/>
      <c r="D1721" s="270"/>
      <c r="E1721" s="271"/>
      <c r="F1721" s="271"/>
      <c r="G1721" s="272"/>
      <c r="H1721" s="271"/>
      <c r="I1721" s="273"/>
    </row>
    <row r="1722" spans="1:9" s="263" customFormat="1" ht="12.75">
      <c r="A1722" s="269"/>
      <c r="B1722" s="269"/>
      <c r="C1722" s="270"/>
      <c r="D1722" s="270"/>
      <c r="E1722" s="271"/>
      <c r="F1722" s="271"/>
      <c r="G1722" s="272"/>
      <c r="H1722" s="271"/>
      <c r="I1722" s="273"/>
    </row>
    <row r="1723" spans="1:9" s="263" customFormat="1" ht="12.75">
      <c r="A1723" s="269"/>
      <c r="B1723" s="269"/>
      <c r="C1723" s="270"/>
      <c r="D1723" s="270"/>
      <c r="E1723" s="271"/>
      <c r="F1723" s="271"/>
      <c r="G1723" s="272"/>
      <c r="H1723" s="271"/>
      <c r="I1723" s="273"/>
    </row>
    <row r="1724" spans="1:9" s="263" customFormat="1" ht="12.75">
      <c r="A1724" s="269"/>
      <c r="B1724" s="269"/>
      <c r="C1724" s="270"/>
      <c r="D1724" s="270"/>
      <c r="E1724" s="271"/>
      <c r="F1724" s="271"/>
      <c r="G1724" s="272"/>
      <c r="H1724" s="271"/>
      <c r="I1724" s="273"/>
    </row>
    <row r="1725" spans="1:9" s="263" customFormat="1" ht="12.75">
      <c r="A1725" s="269"/>
      <c r="B1725" s="269"/>
      <c r="C1725" s="270"/>
      <c r="D1725" s="270"/>
      <c r="E1725" s="271"/>
      <c r="F1725" s="271"/>
      <c r="G1725" s="272"/>
      <c r="H1725" s="271"/>
      <c r="I1725" s="273"/>
    </row>
    <row r="1726" spans="1:9" s="263" customFormat="1" ht="12.75">
      <c r="A1726" s="269"/>
      <c r="B1726" s="269"/>
      <c r="C1726" s="270"/>
      <c r="D1726" s="270"/>
      <c r="E1726" s="271"/>
      <c r="F1726" s="271"/>
      <c r="G1726" s="272"/>
      <c r="H1726" s="271"/>
      <c r="I1726" s="273"/>
    </row>
    <row r="1727" spans="1:9" s="263" customFormat="1" ht="12.75">
      <c r="A1727" s="269"/>
      <c r="B1727" s="269"/>
      <c r="C1727" s="270"/>
      <c r="D1727" s="270"/>
      <c r="E1727" s="271"/>
      <c r="F1727" s="271"/>
      <c r="G1727" s="272"/>
      <c r="H1727" s="271"/>
      <c r="I1727" s="273"/>
    </row>
    <row r="1728" spans="1:9" s="263" customFormat="1" ht="12.75">
      <c r="A1728" s="269"/>
      <c r="B1728" s="269"/>
      <c r="C1728" s="270"/>
      <c r="D1728" s="270"/>
      <c r="E1728" s="271"/>
      <c r="F1728" s="271"/>
      <c r="G1728" s="272"/>
      <c r="H1728" s="271"/>
      <c r="I1728" s="273"/>
    </row>
    <row r="1729" spans="1:9" s="263" customFormat="1" ht="12.75">
      <c r="A1729" s="269"/>
      <c r="B1729" s="269"/>
      <c r="C1729" s="270"/>
      <c r="D1729" s="270"/>
      <c r="E1729" s="271"/>
      <c r="F1729" s="271"/>
      <c r="G1729" s="272"/>
      <c r="H1729" s="271"/>
      <c r="I1729" s="273"/>
    </row>
    <row r="1730" spans="1:9" s="263" customFormat="1" ht="12.75">
      <c r="A1730" s="269"/>
      <c r="B1730" s="269"/>
      <c r="C1730" s="270"/>
      <c r="D1730" s="270"/>
      <c r="E1730" s="271"/>
      <c r="F1730" s="271"/>
      <c r="G1730" s="272"/>
      <c r="H1730" s="271"/>
      <c r="I1730" s="273"/>
    </row>
    <row r="1731" spans="1:9" s="263" customFormat="1" ht="12.75">
      <c r="A1731" s="269"/>
      <c r="B1731" s="269"/>
      <c r="C1731" s="270"/>
      <c r="D1731" s="270"/>
      <c r="E1731" s="271"/>
      <c r="F1731" s="271"/>
      <c r="G1731" s="272"/>
      <c r="H1731" s="271"/>
      <c r="I1731" s="273"/>
    </row>
    <row r="1732" spans="1:9" s="263" customFormat="1" ht="12.75">
      <c r="A1732" s="269"/>
      <c r="B1732" s="269"/>
      <c r="C1732" s="270"/>
      <c r="D1732" s="270"/>
      <c r="E1732" s="271"/>
      <c r="F1732" s="271"/>
      <c r="G1732" s="272"/>
      <c r="H1732" s="271"/>
      <c r="I1732" s="273"/>
    </row>
    <row r="1733" spans="1:9" s="263" customFormat="1" ht="12.75">
      <c r="A1733" s="269"/>
      <c r="B1733" s="269"/>
      <c r="C1733" s="270"/>
      <c r="D1733" s="270"/>
      <c r="E1733" s="271"/>
      <c r="F1733" s="271"/>
      <c r="G1733" s="272"/>
      <c r="H1733" s="271"/>
      <c r="I1733" s="273"/>
    </row>
    <row r="1734" spans="1:9" s="263" customFormat="1" ht="12.75">
      <c r="A1734" s="269"/>
      <c r="B1734" s="269"/>
      <c r="C1734" s="270"/>
      <c r="D1734" s="270"/>
      <c r="E1734" s="271"/>
      <c r="F1734" s="271"/>
      <c r="G1734" s="272"/>
      <c r="H1734" s="271"/>
      <c r="I1734" s="273"/>
    </row>
    <row r="1735" spans="1:9" s="263" customFormat="1" ht="12.75">
      <c r="A1735" s="269"/>
      <c r="B1735" s="269"/>
      <c r="C1735" s="270"/>
      <c r="D1735" s="270"/>
      <c r="E1735" s="271"/>
      <c r="F1735" s="271"/>
      <c r="G1735" s="272"/>
      <c r="H1735" s="271"/>
      <c r="I1735" s="273"/>
    </row>
    <row r="1736" spans="1:9" s="263" customFormat="1" ht="12.75">
      <c r="A1736" s="269"/>
      <c r="B1736" s="269"/>
      <c r="C1736" s="270"/>
      <c r="D1736" s="270"/>
      <c r="E1736" s="271"/>
      <c r="F1736" s="271"/>
      <c r="G1736" s="272"/>
      <c r="H1736" s="271"/>
      <c r="I1736" s="273"/>
    </row>
    <row r="1737" spans="1:9" s="263" customFormat="1" ht="12.75">
      <c r="A1737" s="269"/>
      <c r="B1737" s="269"/>
      <c r="C1737" s="270"/>
      <c r="D1737" s="270"/>
      <c r="E1737" s="271"/>
      <c r="F1737" s="271"/>
      <c r="G1737" s="272"/>
      <c r="H1737" s="271"/>
      <c r="I1737" s="273"/>
    </row>
    <row r="1738" spans="1:9" s="263" customFormat="1" ht="12.75">
      <c r="A1738" s="269"/>
      <c r="B1738" s="269"/>
      <c r="C1738" s="270"/>
      <c r="D1738" s="270"/>
      <c r="E1738" s="271"/>
      <c r="F1738" s="271"/>
      <c r="G1738" s="272"/>
      <c r="H1738" s="271"/>
      <c r="I1738" s="273"/>
    </row>
    <row r="1739" spans="1:9" s="263" customFormat="1" ht="12.75">
      <c r="A1739" s="269"/>
      <c r="B1739" s="269"/>
      <c r="C1739" s="270"/>
      <c r="D1739" s="270"/>
      <c r="E1739" s="271"/>
      <c r="F1739" s="271"/>
      <c r="G1739" s="272"/>
      <c r="H1739" s="271"/>
      <c r="I1739" s="273"/>
    </row>
    <row r="1740" spans="1:9" s="263" customFormat="1" ht="12.75">
      <c r="A1740" s="269"/>
      <c r="B1740" s="269"/>
      <c r="C1740" s="270"/>
      <c r="D1740" s="270"/>
      <c r="E1740" s="271"/>
      <c r="F1740" s="271"/>
      <c r="G1740" s="272"/>
      <c r="H1740" s="271"/>
      <c r="I1740" s="273"/>
    </row>
    <row r="1741" spans="1:9" s="263" customFormat="1" ht="12.75">
      <c r="A1741" s="269"/>
      <c r="B1741" s="269"/>
      <c r="C1741" s="270"/>
      <c r="D1741" s="270"/>
      <c r="E1741" s="271"/>
      <c r="F1741" s="271"/>
      <c r="G1741" s="272"/>
      <c r="H1741" s="271"/>
      <c r="I1741" s="273"/>
    </row>
    <row r="1742" spans="1:9" s="263" customFormat="1" ht="12.75">
      <c r="A1742" s="269"/>
      <c r="B1742" s="269"/>
      <c r="C1742" s="270"/>
      <c r="D1742" s="270"/>
      <c r="E1742" s="271"/>
      <c r="F1742" s="271"/>
      <c r="G1742" s="272"/>
      <c r="H1742" s="271"/>
      <c r="I1742" s="273"/>
    </row>
    <row r="1743" spans="1:9" s="263" customFormat="1" ht="12.75">
      <c r="A1743" s="269"/>
      <c r="B1743" s="269"/>
      <c r="C1743" s="270"/>
      <c r="D1743" s="270"/>
      <c r="E1743" s="271"/>
      <c r="F1743" s="271"/>
      <c r="G1743" s="272"/>
      <c r="H1743" s="271"/>
      <c r="I1743" s="273"/>
    </row>
    <row r="1744" spans="1:9" s="263" customFormat="1" ht="12.75">
      <c r="A1744" s="269"/>
      <c r="B1744" s="269"/>
      <c r="C1744" s="270"/>
      <c r="D1744" s="270"/>
      <c r="E1744" s="271"/>
      <c r="F1744" s="271"/>
      <c r="G1744" s="272"/>
      <c r="H1744" s="271"/>
      <c r="I1744" s="273"/>
    </row>
    <row r="1745" spans="1:9" s="263" customFormat="1" ht="12.75">
      <c r="A1745" s="269"/>
      <c r="B1745" s="269"/>
      <c r="C1745" s="270"/>
      <c r="D1745" s="270"/>
      <c r="E1745" s="271"/>
      <c r="F1745" s="271"/>
      <c r="G1745" s="272"/>
      <c r="H1745" s="271"/>
      <c r="I1745" s="273"/>
    </row>
    <row r="1746" spans="1:9" s="263" customFormat="1" ht="12.75">
      <c r="A1746" s="269"/>
      <c r="B1746" s="269"/>
      <c r="C1746" s="270"/>
      <c r="D1746" s="270"/>
      <c r="E1746" s="271"/>
      <c r="F1746" s="271"/>
      <c r="G1746" s="272"/>
      <c r="H1746" s="271"/>
      <c r="I1746" s="273"/>
    </row>
    <row r="1747" spans="1:9" s="263" customFormat="1" ht="12.75">
      <c r="A1747" s="269"/>
      <c r="B1747" s="269"/>
      <c r="C1747" s="270"/>
      <c r="D1747" s="270"/>
      <c r="E1747" s="271"/>
      <c r="F1747" s="271"/>
      <c r="G1747" s="272"/>
      <c r="H1747" s="271"/>
      <c r="I1747" s="273"/>
    </row>
    <row r="1748" spans="1:9" s="263" customFormat="1" ht="12.75">
      <c r="A1748" s="269"/>
      <c r="B1748" s="269"/>
      <c r="C1748" s="270"/>
      <c r="D1748" s="270"/>
      <c r="E1748" s="271"/>
      <c r="F1748" s="271"/>
      <c r="G1748" s="272"/>
      <c r="H1748" s="271"/>
      <c r="I1748" s="273"/>
    </row>
    <row r="1749" spans="1:9" s="263" customFormat="1" ht="12.75">
      <c r="A1749" s="269"/>
      <c r="B1749" s="269"/>
      <c r="C1749" s="270"/>
      <c r="D1749" s="270"/>
      <c r="E1749" s="271"/>
      <c r="F1749" s="271"/>
      <c r="G1749" s="272"/>
      <c r="H1749" s="271"/>
      <c r="I1749" s="273"/>
    </row>
    <row r="1750" spans="1:9" s="263" customFormat="1" ht="12.75">
      <c r="A1750" s="269"/>
      <c r="B1750" s="269"/>
      <c r="C1750" s="270"/>
      <c r="D1750" s="270"/>
      <c r="E1750" s="271"/>
      <c r="F1750" s="271"/>
      <c r="G1750" s="272"/>
      <c r="H1750" s="271"/>
      <c r="I1750" s="273"/>
    </row>
    <row r="1751" spans="1:9" s="263" customFormat="1" ht="12.75">
      <c r="A1751" s="269"/>
      <c r="B1751" s="269"/>
      <c r="C1751" s="270"/>
      <c r="D1751" s="270"/>
      <c r="E1751" s="271"/>
      <c r="F1751" s="271"/>
      <c r="G1751" s="272"/>
      <c r="H1751" s="271"/>
      <c r="I1751" s="273"/>
    </row>
    <row r="1752" spans="1:9" s="263" customFormat="1" ht="12.75">
      <c r="A1752" s="269"/>
      <c r="B1752" s="269"/>
      <c r="C1752" s="270"/>
      <c r="D1752" s="270"/>
      <c r="E1752" s="271"/>
      <c r="F1752" s="271"/>
      <c r="G1752" s="272"/>
      <c r="H1752" s="271"/>
      <c r="I1752" s="273"/>
    </row>
    <row r="1753" spans="1:9" s="263" customFormat="1" ht="12.75">
      <c r="A1753" s="269"/>
      <c r="B1753" s="269"/>
      <c r="C1753" s="270"/>
      <c r="D1753" s="270"/>
      <c r="E1753" s="271"/>
      <c r="F1753" s="271"/>
      <c r="G1753" s="272"/>
      <c r="H1753" s="271"/>
      <c r="I1753" s="273"/>
    </row>
    <row r="1754" spans="1:9" s="263" customFormat="1" ht="12.75">
      <c r="A1754" s="269"/>
      <c r="B1754" s="269"/>
      <c r="C1754" s="270"/>
      <c r="D1754" s="270"/>
      <c r="E1754" s="271"/>
      <c r="F1754" s="271"/>
      <c r="G1754" s="272"/>
      <c r="H1754" s="271"/>
      <c r="I1754" s="273"/>
    </row>
    <row r="1755" spans="1:9" s="263" customFormat="1" ht="12.75">
      <c r="A1755" s="269"/>
      <c r="B1755" s="269"/>
      <c r="C1755" s="270"/>
      <c r="D1755" s="270"/>
      <c r="E1755" s="271"/>
      <c r="F1755" s="271"/>
      <c r="G1755" s="272"/>
      <c r="H1755" s="271"/>
      <c r="I1755" s="273"/>
    </row>
    <row r="1756" spans="1:9" s="263" customFormat="1" ht="12.75">
      <c r="A1756" s="269"/>
      <c r="B1756" s="269"/>
      <c r="C1756" s="270"/>
      <c r="D1756" s="270"/>
      <c r="E1756" s="271"/>
      <c r="F1756" s="271"/>
      <c r="G1756" s="272"/>
      <c r="H1756" s="271"/>
      <c r="I1756" s="273"/>
    </row>
    <row r="1757" spans="1:9" s="263" customFormat="1" ht="12.75">
      <c r="A1757" s="269"/>
      <c r="B1757" s="269"/>
      <c r="C1757" s="270"/>
      <c r="D1757" s="270"/>
      <c r="E1757" s="271"/>
      <c r="F1757" s="271"/>
      <c r="G1757" s="272"/>
      <c r="H1757" s="271"/>
      <c r="I1757" s="273"/>
    </row>
    <row r="1758" spans="1:9" s="263" customFormat="1" ht="12.75">
      <c r="A1758" s="269"/>
      <c r="B1758" s="269"/>
      <c r="C1758" s="270"/>
      <c r="D1758" s="270"/>
      <c r="E1758" s="271"/>
      <c r="F1758" s="271"/>
      <c r="G1758" s="272"/>
      <c r="H1758" s="271"/>
      <c r="I1758" s="273"/>
    </row>
    <row r="1759" spans="1:9" s="263" customFormat="1" ht="12.75">
      <c r="A1759" s="269"/>
      <c r="B1759" s="269"/>
      <c r="C1759" s="270"/>
      <c r="D1759" s="270"/>
      <c r="E1759" s="271"/>
      <c r="F1759" s="271"/>
      <c r="G1759" s="272"/>
      <c r="H1759" s="271"/>
      <c r="I1759" s="273"/>
    </row>
    <row r="1760" spans="1:9" s="263" customFormat="1" ht="12.75">
      <c r="A1760" s="269"/>
      <c r="B1760" s="269"/>
      <c r="C1760" s="270"/>
      <c r="D1760" s="270"/>
      <c r="E1760" s="271"/>
      <c r="F1760" s="271"/>
      <c r="G1760" s="272"/>
      <c r="H1760" s="271"/>
      <c r="I1760" s="273"/>
    </row>
    <row r="1761" spans="1:9" s="263" customFormat="1" ht="12.75">
      <c r="A1761" s="269"/>
      <c r="B1761" s="269"/>
      <c r="C1761" s="270"/>
      <c r="D1761" s="270"/>
      <c r="E1761" s="271"/>
      <c r="F1761" s="271"/>
      <c r="G1761" s="272"/>
      <c r="H1761" s="271"/>
      <c r="I1761" s="273"/>
    </row>
    <row r="1762" spans="1:9" s="263" customFormat="1" ht="12.75">
      <c r="A1762" s="269"/>
      <c r="B1762" s="269"/>
      <c r="C1762" s="270"/>
      <c r="D1762" s="270"/>
      <c r="E1762" s="271"/>
      <c r="F1762" s="271"/>
      <c r="G1762" s="272"/>
      <c r="H1762" s="271"/>
      <c r="I1762" s="273"/>
    </row>
    <row r="1763" spans="1:9" s="263" customFormat="1" ht="12.75">
      <c r="A1763" s="269"/>
      <c r="B1763" s="269"/>
      <c r="C1763" s="270"/>
      <c r="D1763" s="270"/>
      <c r="E1763" s="271"/>
      <c r="F1763" s="271"/>
      <c r="G1763" s="272"/>
      <c r="H1763" s="271"/>
      <c r="I1763" s="273"/>
    </row>
    <row r="1764" spans="1:9" s="263" customFormat="1" ht="12.75">
      <c r="A1764" s="269"/>
      <c r="B1764" s="269"/>
      <c r="C1764" s="270"/>
      <c r="D1764" s="270"/>
      <c r="E1764" s="271"/>
      <c r="F1764" s="271"/>
      <c r="G1764" s="272"/>
      <c r="H1764" s="271"/>
      <c r="I1764" s="273"/>
    </row>
    <row r="1765" spans="1:9" s="263" customFormat="1" ht="12.75">
      <c r="A1765" s="269"/>
      <c r="B1765" s="269"/>
      <c r="C1765" s="270"/>
      <c r="D1765" s="270"/>
      <c r="E1765" s="271"/>
      <c r="F1765" s="271"/>
      <c r="G1765" s="272"/>
      <c r="H1765" s="271"/>
      <c r="I1765" s="273"/>
    </row>
    <row r="1766" spans="1:9" s="263" customFormat="1" ht="12.75">
      <c r="A1766" s="269"/>
      <c r="B1766" s="269"/>
      <c r="C1766" s="270"/>
      <c r="D1766" s="270"/>
      <c r="E1766" s="271"/>
      <c r="F1766" s="271"/>
      <c r="G1766" s="272"/>
      <c r="H1766" s="271"/>
      <c r="I1766" s="273"/>
    </row>
    <row r="1767" spans="1:9" s="263" customFormat="1" ht="12.75">
      <c r="A1767" s="269"/>
      <c r="B1767" s="269"/>
      <c r="C1767" s="270"/>
      <c r="D1767" s="270"/>
      <c r="E1767" s="271"/>
      <c r="F1767" s="271"/>
      <c r="G1767" s="272"/>
      <c r="H1767" s="271"/>
      <c r="I1767" s="273"/>
    </row>
    <row r="1768" spans="1:9" s="263" customFormat="1" ht="12.75">
      <c r="A1768" s="269"/>
      <c r="B1768" s="269"/>
      <c r="C1768" s="270"/>
      <c r="D1768" s="270"/>
      <c r="E1768" s="271"/>
      <c r="F1768" s="271"/>
      <c r="G1768" s="272"/>
      <c r="H1768" s="271"/>
      <c r="I1768" s="273"/>
    </row>
    <row r="1769" spans="1:9" s="263" customFormat="1" ht="12.75">
      <c r="A1769" s="269"/>
      <c r="B1769" s="269"/>
      <c r="C1769" s="270"/>
      <c r="D1769" s="270"/>
      <c r="E1769" s="271"/>
      <c r="F1769" s="271"/>
      <c r="G1769" s="272"/>
      <c r="H1769" s="271"/>
      <c r="I1769" s="273"/>
    </row>
    <row r="1770" spans="1:9" s="263" customFormat="1" ht="12.75">
      <c r="A1770" s="269"/>
      <c r="B1770" s="269"/>
      <c r="C1770" s="270"/>
      <c r="D1770" s="270"/>
      <c r="E1770" s="271"/>
      <c r="F1770" s="271"/>
      <c r="G1770" s="272"/>
      <c r="H1770" s="271"/>
      <c r="I1770" s="273"/>
    </row>
    <row r="1771" spans="1:9" s="263" customFormat="1" ht="12.75">
      <c r="A1771" s="269"/>
      <c r="B1771" s="269"/>
      <c r="C1771" s="270"/>
      <c r="D1771" s="270"/>
      <c r="E1771" s="271"/>
      <c r="F1771" s="271"/>
      <c r="G1771" s="272"/>
      <c r="H1771" s="271"/>
      <c r="I1771" s="273"/>
    </row>
    <row r="1772" spans="1:9" s="263" customFormat="1" ht="12.75">
      <c r="A1772" s="269"/>
      <c r="B1772" s="269"/>
      <c r="C1772" s="270"/>
      <c r="D1772" s="270"/>
      <c r="E1772" s="271"/>
      <c r="F1772" s="271"/>
      <c r="G1772" s="272"/>
      <c r="H1772" s="271"/>
      <c r="I1772" s="273"/>
    </row>
    <row r="1773" spans="1:9" s="263" customFormat="1" ht="12.75">
      <c r="A1773" s="269"/>
      <c r="B1773" s="269"/>
      <c r="C1773" s="270"/>
      <c r="D1773" s="270"/>
      <c r="E1773" s="271"/>
      <c r="F1773" s="271"/>
      <c r="G1773" s="272"/>
      <c r="H1773" s="271"/>
      <c r="I1773" s="273"/>
    </row>
    <row r="1774" spans="1:9" s="263" customFormat="1" ht="12.75">
      <c r="A1774" s="269"/>
      <c r="B1774" s="269"/>
      <c r="C1774" s="270"/>
      <c r="D1774" s="270"/>
      <c r="E1774" s="271"/>
      <c r="F1774" s="271"/>
      <c r="G1774" s="272"/>
      <c r="H1774" s="271"/>
      <c r="I1774" s="273"/>
    </row>
    <row r="1775" spans="1:9" s="263" customFormat="1" ht="12.75">
      <c r="A1775" s="269"/>
      <c r="B1775" s="269"/>
      <c r="C1775" s="270"/>
      <c r="D1775" s="270"/>
      <c r="E1775" s="271"/>
      <c r="F1775" s="271"/>
      <c r="G1775" s="272"/>
      <c r="H1775" s="271"/>
      <c r="I1775" s="273"/>
    </row>
    <row r="1776" spans="1:9" s="263" customFormat="1" ht="12.75">
      <c r="A1776" s="269"/>
      <c r="B1776" s="269"/>
      <c r="C1776" s="270"/>
      <c r="D1776" s="270"/>
      <c r="E1776" s="271"/>
      <c r="F1776" s="271"/>
      <c r="G1776" s="272"/>
      <c r="H1776" s="271"/>
      <c r="I1776" s="273"/>
    </row>
    <row r="1777" spans="1:9" s="263" customFormat="1" ht="12.75">
      <c r="A1777" s="269"/>
      <c r="B1777" s="269"/>
      <c r="C1777" s="270"/>
      <c r="D1777" s="270"/>
      <c r="E1777" s="271"/>
      <c r="F1777" s="271"/>
      <c r="G1777" s="272"/>
      <c r="H1777" s="271"/>
      <c r="I1777" s="273"/>
    </row>
    <row r="1778" spans="1:9" s="263" customFormat="1" ht="12.75">
      <c r="A1778" s="269"/>
      <c r="B1778" s="269"/>
      <c r="C1778" s="270"/>
      <c r="D1778" s="270"/>
      <c r="E1778" s="271"/>
      <c r="F1778" s="271"/>
      <c r="G1778" s="272"/>
      <c r="H1778" s="271"/>
      <c r="I1778" s="273"/>
    </row>
    <row r="1779" spans="1:9" s="263" customFormat="1" ht="12.75">
      <c r="A1779" s="269"/>
      <c r="B1779" s="269"/>
      <c r="C1779" s="270"/>
      <c r="D1779" s="270"/>
      <c r="E1779" s="271"/>
      <c r="F1779" s="271"/>
      <c r="G1779" s="272"/>
      <c r="H1779" s="271"/>
      <c r="I1779" s="273"/>
    </row>
    <row r="1780" spans="1:9" s="263" customFormat="1" ht="12.75">
      <c r="A1780" s="269"/>
      <c r="B1780" s="269"/>
      <c r="C1780" s="270"/>
      <c r="D1780" s="270"/>
      <c r="E1780" s="271"/>
      <c r="F1780" s="271"/>
      <c r="G1780" s="272"/>
      <c r="H1780" s="271"/>
      <c r="I1780" s="273"/>
    </row>
    <row r="1781" spans="1:9" s="263" customFormat="1" ht="12.75">
      <c r="A1781" s="269"/>
      <c r="B1781" s="269"/>
      <c r="C1781" s="270"/>
      <c r="D1781" s="270"/>
      <c r="E1781" s="271"/>
      <c r="F1781" s="271"/>
      <c r="G1781" s="272"/>
      <c r="H1781" s="271"/>
      <c r="I1781" s="273"/>
    </row>
    <row r="1782" spans="1:9" s="263" customFormat="1" ht="12.75">
      <c r="A1782" s="269"/>
      <c r="B1782" s="269"/>
      <c r="C1782" s="270"/>
      <c r="D1782" s="270"/>
      <c r="E1782" s="271"/>
      <c r="F1782" s="271"/>
      <c r="G1782" s="272"/>
      <c r="H1782" s="271"/>
      <c r="I1782" s="273"/>
    </row>
    <row r="1783" spans="1:9" s="263" customFormat="1" ht="12.75">
      <c r="A1783" s="269"/>
      <c r="B1783" s="269"/>
      <c r="C1783" s="270"/>
      <c r="D1783" s="270"/>
      <c r="E1783" s="271"/>
      <c r="F1783" s="271"/>
      <c r="G1783" s="272"/>
      <c r="H1783" s="271"/>
      <c r="I1783" s="273"/>
    </row>
    <row r="1784" spans="1:9" s="263" customFormat="1" ht="12.75">
      <c r="A1784" s="269"/>
      <c r="B1784" s="269"/>
      <c r="C1784" s="270"/>
      <c r="D1784" s="270"/>
      <c r="E1784" s="271"/>
      <c r="F1784" s="271"/>
      <c r="G1784" s="272"/>
      <c r="H1784" s="271"/>
      <c r="I1784" s="273"/>
    </row>
    <row r="1785" spans="1:9" s="263" customFormat="1" ht="12.75">
      <c r="A1785" s="269"/>
      <c r="B1785" s="269"/>
      <c r="C1785" s="270"/>
      <c r="D1785" s="270"/>
      <c r="E1785" s="271"/>
      <c r="F1785" s="271"/>
      <c r="G1785" s="272"/>
      <c r="H1785" s="271"/>
      <c r="I1785" s="273"/>
    </row>
    <row r="1786" spans="1:9" s="263" customFormat="1" ht="12.75">
      <c r="A1786" s="269"/>
      <c r="B1786" s="269"/>
      <c r="C1786" s="270"/>
      <c r="D1786" s="270"/>
      <c r="E1786" s="271"/>
      <c r="F1786" s="271"/>
      <c r="G1786" s="272"/>
      <c r="H1786" s="271"/>
      <c r="I1786" s="273"/>
    </row>
    <row r="1787" spans="1:9" s="263" customFormat="1" ht="12.75">
      <c r="A1787" s="269"/>
      <c r="B1787" s="269"/>
      <c r="C1787" s="270"/>
      <c r="D1787" s="270"/>
      <c r="E1787" s="271"/>
      <c r="F1787" s="271"/>
      <c r="G1787" s="272"/>
      <c r="H1787" s="271"/>
      <c r="I1787" s="273"/>
    </row>
    <row r="1788" spans="1:9" s="263" customFormat="1" ht="12.75">
      <c r="A1788" s="269"/>
      <c r="B1788" s="269"/>
      <c r="C1788" s="270"/>
      <c r="D1788" s="270"/>
      <c r="E1788" s="271"/>
      <c r="F1788" s="271"/>
      <c r="G1788" s="272"/>
      <c r="H1788" s="271"/>
      <c r="I1788" s="273"/>
    </row>
    <row r="1789" spans="1:9" s="263" customFormat="1" ht="12.75">
      <c r="A1789" s="269"/>
      <c r="B1789" s="269"/>
      <c r="C1789" s="270"/>
      <c r="D1789" s="270"/>
      <c r="E1789" s="271"/>
      <c r="F1789" s="271"/>
      <c r="G1789" s="272"/>
      <c r="H1789" s="271"/>
      <c r="I1789" s="273"/>
    </row>
    <row r="1790" spans="1:9" s="263" customFormat="1" ht="12.75">
      <c r="A1790" s="269"/>
      <c r="B1790" s="269"/>
      <c r="C1790" s="270"/>
      <c r="D1790" s="270"/>
      <c r="E1790" s="271"/>
      <c r="F1790" s="271"/>
      <c r="G1790" s="272"/>
      <c r="H1790" s="271"/>
      <c r="I1790" s="273"/>
    </row>
    <row r="1791" spans="1:9" s="263" customFormat="1" ht="12.75">
      <c r="A1791" s="269"/>
      <c r="B1791" s="269"/>
      <c r="C1791" s="270"/>
      <c r="D1791" s="270"/>
      <c r="E1791" s="271"/>
      <c r="F1791" s="271"/>
      <c r="G1791" s="272"/>
      <c r="H1791" s="271"/>
      <c r="I1791" s="273"/>
    </row>
    <row r="1792" spans="1:9" s="263" customFormat="1" ht="12.75">
      <c r="A1792" s="269"/>
      <c r="B1792" s="269"/>
      <c r="C1792" s="270"/>
      <c r="D1792" s="270"/>
      <c r="E1792" s="271"/>
      <c r="F1792" s="271"/>
      <c r="G1792" s="272"/>
      <c r="H1792" s="271"/>
      <c r="I1792" s="273"/>
    </row>
    <row r="1793" spans="1:9" s="263" customFormat="1" ht="12.75">
      <c r="A1793" s="269"/>
      <c r="B1793" s="269"/>
      <c r="C1793" s="270"/>
      <c r="D1793" s="270"/>
      <c r="E1793" s="271"/>
      <c r="F1793" s="271"/>
      <c r="G1793" s="272"/>
      <c r="H1793" s="271"/>
      <c r="I1793" s="273"/>
    </row>
    <row r="1794" spans="1:9" s="263" customFormat="1" ht="12.75">
      <c r="A1794" s="269"/>
      <c r="B1794" s="269"/>
      <c r="C1794" s="270"/>
      <c r="D1794" s="270"/>
      <c r="E1794" s="271"/>
      <c r="F1794" s="271"/>
      <c r="G1794" s="272"/>
      <c r="H1794" s="271"/>
      <c r="I1794" s="273"/>
    </row>
    <row r="1795" spans="1:9" s="263" customFormat="1" ht="12.75">
      <c r="A1795" s="269"/>
      <c r="B1795" s="269"/>
      <c r="C1795" s="270"/>
      <c r="D1795" s="270"/>
      <c r="E1795" s="271"/>
      <c r="F1795" s="271"/>
      <c r="G1795" s="272"/>
      <c r="H1795" s="271"/>
      <c r="I1795" s="273"/>
    </row>
    <row r="1796" spans="1:9" s="263" customFormat="1" ht="12.75">
      <c r="A1796" s="269"/>
      <c r="B1796" s="269"/>
      <c r="C1796" s="270"/>
      <c r="D1796" s="270"/>
      <c r="E1796" s="271"/>
      <c r="F1796" s="271"/>
      <c r="G1796" s="272"/>
      <c r="H1796" s="271"/>
      <c r="I1796" s="273"/>
    </row>
    <row r="1797" spans="1:9" s="263" customFormat="1" ht="12.75">
      <c r="A1797" s="269"/>
      <c r="B1797" s="269"/>
      <c r="C1797" s="270"/>
      <c r="D1797" s="270"/>
      <c r="E1797" s="271"/>
      <c r="F1797" s="271"/>
      <c r="G1797" s="272"/>
      <c r="H1797" s="271"/>
      <c r="I1797" s="273"/>
    </row>
    <row r="1798" spans="1:9" s="263" customFormat="1" ht="12.75">
      <c r="A1798" s="269"/>
      <c r="B1798" s="269"/>
      <c r="C1798" s="270"/>
      <c r="D1798" s="270"/>
      <c r="E1798" s="271"/>
      <c r="F1798" s="271"/>
      <c r="G1798" s="272"/>
      <c r="H1798" s="271"/>
      <c r="I1798" s="273"/>
    </row>
    <row r="1799" spans="1:9" s="263" customFormat="1" ht="12.75">
      <c r="A1799" s="269"/>
      <c r="B1799" s="269"/>
      <c r="C1799" s="270"/>
      <c r="D1799" s="270"/>
      <c r="E1799" s="271"/>
      <c r="F1799" s="271"/>
      <c r="G1799" s="272"/>
      <c r="H1799" s="271"/>
      <c r="I1799" s="273"/>
    </row>
    <row r="1800" spans="1:9" s="263" customFormat="1" ht="12.75">
      <c r="A1800" s="269"/>
      <c r="B1800" s="269"/>
      <c r="C1800" s="270"/>
      <c r="D1800" s="270"/>
      <c r="E1800" s="271"/>
      <c r="F1800" s="271"/>
      <c r="G1800" s="272"/>
      <c r="H1800" s="271"/>
      <c r="I1800" s="273"/>
    </row>
    <row r="1801" spans="1:9" s="263" customFormat="1" ht="12.75">
      <c r="A1801" s="269"/>
      <c r="B1801" s="269"/>
      <c r="C1801" s="270"/>
      <c r="D1801" s="270"/>
      <c r="E1801" s="271"/>
      <c r="F1801" s="271"/>
      <c r="G1801" s="272"/>
      <c r="H1801" s="271"/>
      <c r="I1801" s="273"/>
    </row>
    <row r="1802" spans="1:9" s="263" customFormat="1" ht="12.75">
      <c r="A1802" s="269"/>
      <c r="B1802" s="269"/>
      <c r="C1802" s="270"/>
      <c r="D1802" s="270"/>
      <c r="E1802" s="271"/>
      <c r="F1802" s="271"/>
      <c r="G1802" s="272"/>
      <c r="H1802" s="271"/>
      <c r="I1802" s="273"/>
    </row>
    <row r="1803" spans="1:9" s="263" customFormat="1" ht="12.75">
      <c r="A1803" s="269"/>
      <c r="B1803" s="269"/>
      <c r="C1803" s="270"/>
      <c r="D1803" s="270"/>
      <c r="E1803" s="271"/>
      <c r="F1803" s="271"/>
      <c r="G1803" s="272"/>
      <c r="H1803" s="271"/>
      <c r="I1803" s="273"/>
    </row>
    <row r="1804" spans="1:9" s="263" customFormat="1" ht="12.75">
      <c r="A1804" s="269"/>
      <c r="B1804" s="269"/>
      <c r="C1804" s="270"/>
      <c r="D1804" s="270"/>
      <c r="E1804" s="271"/>
      <c r="F1804" s="271"/>
      <c r="G1804" s="272"/>
      <c r="H1804" s="271"/>
      <c r="I1804" s="273"/>
    </row>
    <row r="1805" spans="1:9" s="263" customFormat="1" ht="12.75">
      <c r="A1805" s="269"/>
      <c r="B1805" s="269"/>
      <c r="C1805" s="270"/>
      <c r="D1805" s="270"/>
      <c r="E1805" s="271"/>
      <c r="F1805" s="271"/>
      <c r="G1805" s="272"/>
      <c r="H1805" s="271"/>
      <c r="I1805" s="273"/>
    </row>
    <row r="1806" spans="1:9" s="263" customFormat="1" ht="12.75">
      <c r="A1806" s="269"/>
      <c r="B1806" s="269"/>
      <c r="C1806" s="270"/>
      <c r="D1806" s="270"/>
      <c r="E1806" s="271"/>
      <c r="F1806" s="271"/>
      <c r="G1806" s="272"/>
      <c r="H1806" s="271"/>
      <c r="I1806" s="273"/>
    </row>
    <row r="1807" spans="1:9" s="263" customFormat="1" ht="12.75">
      <c r="A1807" s="269"/>
      <c r="B1807" s="269"/>
      <c r="C1807" s="270"/>
      <c r="D1807" s="270"/>
      <c r="E1807" s="271"/>
      <c r="F1807" s="271"/>
      <c r="G1807" s="272"/>
      <c r="H1807" s="271"/>
      <c r="I1807" s="273"/>
    </row>
    <row r="1808" spans="1:9" s="263" customFormat="1" ht="12.75">
      <c r="A1808" s="269"/>
      <c r="B1808" s="269"/>
      <c r="C1808" s="270"/>
      <c r="D1808" s="270"/>
      <c r="E1808" s="271"/>
      <c r="F1808" s="271"/>
      <c r="G1808" s="272"/>
      <c r="H1808" s="271"/>
      <c r="I1808" s="273"/>
    </row>
    <row r="1809" spans="1:9" s="263" customFormat="1" ht="12.75">
      <c r="A1809" s="269"/>
      <c r="B1809" s="269"/>
      <c r="C1809" s="270"/>
      <c r="D1809" s="270"/>
      <c r="E1809" s="271"/>
      <c r="F1809" s="271"/>
      <c r="G1809" s="272"/>
      <c r="H1809" s="271"/>
      <c r="I1809" s="273"/>
    </row>
    <row r="1810" spans="1:9" s="263" customFormat="1" ht="12.75">
      <c r="A1810" s="269"/>
      <c r="B1810" s="269"/>
      <c r="C1810" s="270"/>
      <c r="D1810" s="270"/>
      <c r="E1810" s="271"/>
      <c r="F1810" s="271"/>
      <c r="G1810" s="272"/>
      <c r="H1810" s="271"/>
      <c r="I1810" s="273"/>
    </row>
    <row r="1811" spans="1:9" s="263" customFormat="1" ht="12.75">
      <c r="A1811" s="269"/>
      <c r="B1811" s="269"/>
      <c r="C1811" s="270"/>
      <c r="D1811" s="270"/>
      <c r="E1811" s="271"/>
      <c r="F1811" s="271"/>
      <c r="G1811" s="272"/>
      <c r="H1811" s="271"/>
      <c r="I1811" s="273"/>
    </row>
    <row r="1812" spans="1:9" s="263" customFormat="1" ht="12.75">
      <c r="A1812" s="269"/>
      <c r="B1812" s="269"/>
      <c r="C1812" s="270"/>
      <c r="D1812" s="270"/>
      <c r="E1812" s="271"/>
      <c r="F1812" s="271"/>
      <c r="G1812" s="272"/>
      <c r="H1812" s="271"/>
      <c r="I1812" s="273"/>
    </row>
    <row r="1813" spans="1:9" s="263" customFormat="1" ht="12.75">
      <c r="A1813" s="269"/>
      <c r="B1813" s="269"/>
      <c r="C1813" s="270"/>
      <c r="D1813" s="270"/>
      <c r="E1813" s="271"/>
      <c r="F1813" s="271"/>
      <c r="G1813" s="272"/>
      <c r="H1813" s="271"/>
      <c r="I1813" s="273"/>
    </row>
    <row r="1814" spans="1:9" s="263" customFormat="1" ht="12.75">
      <c r="A1814" s="269"/>
      <c r="B1814" s="269"/>
      <c r="C1814" s="270"/>
      <c r="D1814" s="270"/>
      <c r="E1814" s="271"/>
      <c r="F1814" s="271"/>
      <c r="G1814" s="272"/>
      <c r="H1814" s="271"/>
      <c r="I1814" s="273"/>
    </row>
    <row r="1815" spans="1:9" s="263" customFormat="1" ht="12.75">
      <c r="A1815" s="269"/>
      <c r="B1815" s="269"/>
      <c r="C1815" s="270"/>
      <c r="D1815" s="270"/>
      <c r="E1815" s="271"/>
      <c r="F1815" s="271"/>
      <c r="G1815" s="272"/>
      <c r="H1815" s="271"/>
      <c r="I1815" s="273"/>
    </row>
    <row r="1816" spans="1:9" s="263" customFormat="1" ht="12.75">
      <c r="A1816" s="269"/>
      <c r="B1816" s="269"/>
      <c r="C1816" s="270"/>
      <c r="D1816" s="270"/>
      <c r="E1816" s="271"/>
      <c r="F1816" s="271"/>
      <c r="G1816" s="272"/>
      <c r="H1816" s="271"/>
      <c r="I1816" s="273"/>
    </row>
    <row r="1817" spans="1:9" s="263" customFormat="1" ht="12.75">
      <c r="A1817" s="269"/>
      <c r="B1817" s="269"/>
      <c r="C1817" s="270"/>
      <c r="D1817" s="270"/>
      <c r="E1817" s="271"/>
      <c r="F1817" s="271"/>
      <c r="G1817" s="272"/>
      <c r="H1817" s="271"/>
      <c r="I1817" s="273"/>
    </row>
    <row r="1818" spans="1:9" s="263" customFormat="1" ht="12.75">
      <c r="A1818" s="269"/>
      <c r="B1818" s="269"/>
      <c r="C1818" s="270"/>
      <c r="D1818" s="270"/>
      <c r="E1818" s="271"/>
      <c r="F1818" s="271"/>
      <c r="G1818" s="272"/>
      <c r="H1818" s="271"/>
      <c r="I1818" s="273"/>
    </row>
    <row r="1819" spans="1:9" s="263" customFormat="1" ht="12.75">
      <c r="A1819" s="269"/>
      <c r="B1819" s="269"/>
      <c r="C1819" s="270"/>
      <c r="D1819" s="270"/>
      <c r="E1819" s="271"/>
      <c r="F1819" s="271"/>
      <c r="G1819" s="272"/>
      <c r="H1819" s="271"/>
      <c r="I1819" s="273"/>
    </row>
    <row r="1820" spans="1:9" s="263" customFormat="1" ht="12.75">
      <c r="A1820" s="269"/>
      <c r="B1820" s="269"/>
      <c r="C1820" s="270"/>
      <c r="D1820" s="270"/>
      <c r="E1820" s="271"/>
      <c r="F1820" s="271"/>
      <c r="G1820" s="272"/>
      <c r="H1820" s="271"/>
      <c r="I1820" s="273"/>
    </row>
    <row r="1821" spans="1:9" s="263" customFormat="1" ht="12.75">
      <c r="A1821" s="269"/>
      <c r="B1821" s="269"/>
      <c r="C1821" s="270"/>
      <c r="D1821" s="270"/>
      <c r="E1821" s="271"/>
      <c r="F1821" s="271"/>
      <c r="G1821" s="272"/>
      <c r="H1821" s="271"/>
      <c r="I1821" s="273"/>
    </row>
    <row r="1822" spans="1:9" s="263" customFormat="1" ht="12.75">
      <c r="A1822" s="269"/>
      <c r="B1822" s="269"/>
      <c r="C1822" s="270"/>
      <c r="D1822" s="270"/>
      <c r="E1822" s="271"/>
      <c r="F1822" s="271"/>
      <c r="G1822" s="272"/>
      <c r="H1822" s="271"/>
      <c r="I1822" s="273"/>
    </row>
    <row r="1823" spans="1:9" s="263" customFormat="1" ht="12.75">
      <c r="A1823" s="269"/>
      <c r="B1823" s="269"/>
      <c r="C1823" s="270"/>
      <c r="D1823" s="270"/>
      <c r="E1823" s="271"/>
      <c r="F1823" s="271"/>
      <c r="G1823" s="272"/>
      <c r="H1823" s="271"/>
      <c r="I1823" s="273"/>
    </row>
    <row r="1824" spans="1:9" s="263" customFormat="1" ht="12.75">
      <c r="A1824" s="269"/>
      <c r="B1824" s="269"/>
      <c r="C1824" s="270"/>
      <c r="D1824" s="270"/>
      <c r="E1824" s="271"/>
      <c r="F1824" s="271"/>
      <c r="G1824" s="272"/>
      <c r="H1824" s="271"/>
      <c r="I1824" s="273"/>
    </row>
    <row r="1825" spans="1:9" s="263" customFormat="1" ht="12.75">
      <c r="A1825" s="269"/>
      <c r="B1825" s="269"/>
      <c r="C1825" s="270"/>
      <c r="D1825" s="270"/>
      <c r="E1825" s="271"/>
      <c r="F1825" s="271"/>
      <c r="G1825" s="272"/>
      <c r="H1825" s="271"/>
      <c r="I1825" s="273"/>
    </row>
    <row r="1826" spans="1:9" s="263" customFormat="1" ht="12.75">
      <c r="A1826" s="269"/>
      <c r="B1826" s="269"/>
      <c r="C1826" s="270"/>
      <c r="D1826" s="270"/>
      <c r="E1826" s="271"/>
      <c r="F1826" s="271"/>
      <c r="G1826" s="272"/>
      <c r="H1826" s="271"/>
      <c r="I1826" s="273"/>
    </row>
    <row r="1827" spans="1:9" s="263" customFormat="1" ht="12.75">
      <c r="A1827" s="269"/>
      <c r="B1827" s="269"/>
      <c r="C1827" s="270"/>
      <c r="D1827" s="270"/>
      <c r="E1827" s="271"/>
      <c r="F1827" s="271"/>
      <c r="G1827" s="272"/>
      <c r="H1827" s="271"/>
      <c r="I1827" s="273"/>
    </row>
    <row r="1828" spans="1:9" s="263" customFormat="1" ht="12.75">
      <c r="A1828" s="269"/>
      <c r="B1828" s="269"/>
      <c r="C1828" s="270"/>
      <c r="D1828" s="270"/>
      <c r="E1828" s="271"/>
      <c r="F1828" s="271"/>
      <c r="G1828" s="272"/>
      <c r="H1828" s="271"/>
      <c r="I1828" s="273"/>
    </row>
    <row r="1829" spans="1:9" s="263" customFormat="1" ht="12.75">
      <c r="A1829" s="269"/>
      <c r="B1829" s="269"/>
      <c r="C1829" s="270"/>
      <c r="D1829" s="270"/>
      <c r="E1829" s="271"/>
      <c r="F1829" s="271"/>
      <c r="G1829" s="272"/>
      <c r="H1829" s="271"/>
      <c r="I1829" s="273"/>
    </row>
    <row r="1830" spans="1:9" s="263" customFormat="1" ht="12.75">
      <c r="A1830" s="269"/>
      <c r="B1830" s="269"/>
      <c r="C1830" s="270"/>
      <c r="D1830" s="270"/>
      <c r="E1830" s="271"/>
      <c r="F1830" s="271"/>
      <c r="G1830" s="272"/>
      <c r="H1830" s="271"/>
      <c r="I1830" s="273"/>
    </row>
    <row r="1831" spans="1:9" s="263" customFormat="1" ht="12.75">
      <c r="A1831" s="269"/>
      <c r="B1831" s="269"/>
      <c r="C1831" s="270"/>
      <c r="D1831" s="270"/>
      <c r="E1831" s="271"/>
      <c r="F1831" s="271"/>
      <c r="G1831" s="272"/>
      <c r="H1831" s="271"/>
      <c r="I1831" s="273"/>
    </row>
    <row r="1832" spans="1:9" s="263" customFormat="1" ht="12.75">
      <c r="A1832" s="269"/>
      <c r="B1832" s="269"/>
      <c r="C1832" s="270"/>
      <c r="D1832" s="270"/>
      <c r="E1832" s="271"/>
      <c r="F1832" s="271"/>
      <c r="G1832" s="272"/>
      <c r="H1832" s="271"/>
      <c r="I1832" s="273"/>
    </row>
    <row r="1833" spans="1:9" s="263" customFormat="1" ht="12.75">
      <c r="A1833" s="269"/>
      <c r="B1833" s="269"/>
      <c r="C1833" s="270"/>
      <c r="D1833" s="270"/>
      <c r="E1833" s="271"/>
      <c r="F1833" s="271"/>
      <c r="G1833" s="272"/>
      <c r="H1833" s="271"/>
      <c r="I1833" s="273"/>
    </row>
    <row r="1834" spans="1:9" s="263" customFormat="1" ht="12.75">
      <c r="A1834" s="269"/>
      <c r="B1834" s="269"/>
      <c r="C1834" s="270"/>
      <c r="D1834" s="270"/>
      <c r="E1834" s="271"/>
      <c r="F1834" s="271"/>
      <c r="G1834" s="272"/>
      <c r="H1834" s="271"/>
      <c r="I1834" s="273"/>
    </row>
    <row r="1835" spans="1:9" s="263" customFormat="1" ht="12.75">
      <c r="A1835" s="269"/>
      <c r="B1835" s="269"/>
      <c r="C1835" s="270"/>
      <c r="D1835" s="270"/>
      <c r="E1835" s="271"/>
      <c r="F1835" s="271"/>
      <c r="G1835" s="272"/>
      <c r="H1835" s="271"/>
      <c r="I1835" s="273"/>
    </row>
    <row r="1836" spans="1:9" s="263" customFormat="1" ht="12.75">
      <c r="A1836" s="269"/>
      <c r="B1836" s="269"/>
      <c r="C1836" s="270"/>
      <c r="D1836" s="270"/>
      <c r="E1836" s="271"/>
      <c r="F1836" s="271"/>
      <c r="G1836" s="272"/>
      <c r="H1836" s="271"/>
      <c r="I1836" s="273"/>
    </row>
    <row r="1837" spans="1:9" s="263" customFormat="1" ht="12.75">
      <c r="A1837" s="269"/>
      <c r="B1837" s="269"/>
      <c r="C1837" s="270"/>
      <c r="D1837" s="270"/>
      <c r="E1837" s="271"/>
      <c r="F1837" s="271"/>
      <c r="G1837" s="272"/>
      <c r="H1837" s="271"/>
      <c r="I1837" s="273"/>
    </row>
    <row r="1838" spans="1:9" s="263" customFormat="1" ht="12.75">
      <c r="A1838" s="269"/>
      <c r="B1838" s="269"/>
      <c r="C1838" s="270"/>
      <c r="D1838" s="270"/>
      <c r="E1838" s="271"/>
      <c r="F1838" s="271"/>
      <c r="G1838" s="272"/>
      <c r="H1838" s="271"/>
      <c r="I1838" s="273"/>
    </row>
    <row r="1839" spans="1:9" s="263" customFormat="1" ht="12.75">
      <c r="A1839" s="269"/>
      <c r="B1839" s="269"/>
      <c r="C1839" s="270"/>
      <c r="D1839" s="270"/>
      <c r="E1839" s="271"/>
      <c r="F1839" s="271"/>
      <c r="G1839" s="272"/>
      <c r="H1839" s="271"/>
      <c r="I1839" s="273"/>
    </row>
    <row r="1840" spans="1:9" s="263" customFormat="1" ht="12.75">
      <c r="A1840" s="269"/>
      <c r="B1840" s="269"/>
      <c r="C1840" s="270"/>
      <c r="D1840" s="270"/>
      <c r="E1840" s="271"/>
      <c r="F1840" s="271"/>
      <c r="G1840" s="272"/>
      <c r="H1840" s="271"/>
      <c r="I1840" s="273"/>
    </row>
    <row r="1841" spans="1:9" s="263" customFormat="1" ht="12.75">
      <c r="A1841" s="269"/>
      <c r="B1841" s="269"/>
      <c r="C1841" s="270"/>
      <c r="D1841" s="270"/>
      <c r="E1841" s="271"/>
      <c r="F1841" s="271"/>
      <c r="G1841" s="272"/>
      <c r="H1841" s="271"/>
      <c r="I1841" s="273"/>
    </row>
    <row r="1842" spans="1:9" s="263" customFormat="1" ht="12.75">
      <c r="A1842" s="269"/>
      <c r="B1842" s="269"/>
      <c r="C1842" s="270"/>
      <c r="D1842" s="270"/>
      <c r="E1842" s="271"/>
      <c r="F1842" s="271"/>
      <c r="G1842" s="272"/>
      <c r="H1842" s="271"/>
      <c r="I1842" s="273"/>
    </row>
    <row r="1843" spans="1:9" s="263" customFormat="1" ht="12.75">
      <c r="A1843" s="269"/>
      <c r="B1843" s="269"/>
      <c r="C1843" s="270"/>
      <c r="D1843" s="270"/>
      <c r="E1843" s="271"/>
      <c r="F1843" s="271"/>
      <c r="G1843" s="272"/>
      <c r="H1843" s="271"/>
      <c r="I1843" s="273"/>
    </row>
    <row r="1844" spans="1:9" s="263" customFormat="1" ht="12.75">
      <c r="A1844" s="269"/>
      <c r="B1844" s="269"/>
      <c r="C1844" s="270"/>
      <c r="D1844" s="270"/>
      <c r="E1844" s="271"/>
      <c r="F1844" s="271"/>
      <c r="G1844" s="272"/>
      <c r="H1844" s="271"/>
      <c r="I1844" s="273"/>
    </row>
    <row r="1845" spans="1:9" s="263" customFormat="1" ht="12.75">
      <c r="A1845" s="269"/>
      <c r="B1845" s="269"/>
      <c r="C1845" s="270"/>
      <c r="D1845" s="270"/>
      <c r="E1845" s="271"/>
      <c r="F1845" s="271"/>
      <c r="G1845" s="272"/>
      <c r="H1845" s="271"/>
      <c r="I1845" s="273"/>
    </row>
    <row r="1846" spans="1:9" s="263" customFormat="1" ht="12.75">
      <c r="A1846" s="269"/>
      <c r="B1846" s="269"/>
      <c r="C1846" s="270"/>
      <c r="D1846" s="270"/>
      <c r="E1846" s="271"/>
      <c r="F1846" s="271"/>
      <c r="G1846" s="272"/>
      <c r="H1846" s="271"/>
      <c r="I1846" s="273"/>
    </row>
    <row r="1847" spans="1:9" s="263" customFormat="1" ht="12.75">
      <c r="A1847" s="269"/>
      <c r="B1847" s="269"/>
      <c r="C1847" s="270"/>
      <c r="D1847" s="270"/>
      <c r="E1847" s="271"/>
      <c r="F1847" s="271"/>
      <c r="G1847" s="272"/>
      <c r="H1847" s="271"/>
      <c r="I1847" s="273"/>
    </row>
    <row r="1848" spans="1:9" s="263" customFormat="1" ht="12.75">
      <c r="A1848" s="269"/>
      <c r="B1848" s="269"/>
      <c r="C1848" s="270"/>
      <c r="D1848" s="270"/>
      <c r="E1848" s="271"/>
      <c r="F1848" s="271"/>
      <c r="G1848" s="272"/>
      <c r="H1848" s="271"/>
      <c r="I1848" s="273"/>
    </row>
    <row r="1849" spans="1:9" s="263" customFormat="1" ht="12.75">
      <c r="A1849" s="269"/>
      <c r="B1849" s="269"/>
      <c r="C1849" s="270"/>
      <c r="D1849" s="270"/>
      <c r="E1849" s="271"/>
      <c r="F1849" s="271"/>
      <c r="G1849" s="272"/>
      <c r="H1849" s="271"/>
      <c r="I1849" s="273"/>
    </row>
    <row r="1850" spans="1:9" s="263" customFormat="1" ht="12.75">
      <c r="A1850" s="269"/>
      <c r="B1850" s="269"/>
      <c r="C1850" s="270"/>
      <c r="D1850" s="270"/>
      <c r="E1850" s="271"/>
      <c r="F1850" s="271"/>
      <c r="G1850" s="272"/>
      <c r="H1850" s="271"/>
      <c r="I1850" s="273"/>
    </row>
    <row r="1851" spans="1:9" s="263" customFormat="1" ht="12.75">
      <c r="A1851" s="269"/>
      <c r="B1851" s="269"/>
      <c r="C1851" s="270"/>
      <c r="D1851" s="270"/>
      <c r="E1851" s="271"/>
      <c r="F1851" s="271"/>
      <c r="G1851" s="272"/>
      <c r="H1851" s="271"/>
      <c r="I1851" s="273"/>
    </row>
    <row r="1852" spans="1:9" s="263" customFormat="1" ht="12.75">
      <c r="A1852" s="269"/>
      <c r="B1852" s="269"/>
      <c r="C1852" s="270"/>
      <c r="D1852" s="270"/>
      <c r="E1852" s="271"/>
      <c r="F1852" s="271"/>
      <c r="G1852" s="272"/>
      <c r="H1852" s="271"/>
      <c r="I1852" s="273"/>
    </row>
    <row r="1853" spans="1:9" s="263" customFormat="1" ht="12.75">
      <c r="A1853" s="269"/>
      <c r="B1853" s="269"/>
      <c r="C1853" s="270"/>
      <c r="D1853" s="270"/>
      <c r="E1853" s="271"/>
      <c r="F1853" s="271"/>
      <c r="G1853" s="272"/>
      <c r="H1853" s="271"/>
      <c r="I1853" s="273"/>
    </row>
    <row r="1854" spans="1:9" s="263" customFormat="1" ht="12.75">
      <c r="A1854" s="269"/>
      <c r="B1854" s="269"/>
      <c r="C1854" s="270"/>
      <c r="D1854" s="270"/>
      <c r="E1854" s="271"/>
      <c r="F1854" s="271"/>
      <c r="G1854" s="272"/>
      <c r="H1854" s="271"/>
      <c r="I1854" s="273"/>
    </row>
    <row r="1855" spans="1:9" s="263" customFormat="1" ht="12.75">
      <c r="A1855" s="269"/>
      <c r="B1855" s="269"/>
      <c r="C1855" s="270"/>
      <c r="D1855" s="270"/>
      <c r="E1855" s="271"/>
      <c r="F1855" s="271"/>
      <c r="G1855" s="272"/>
      <c r="H1855" s="271"/>
      <c r="I1855" s="273"/>
    </row>
    <row r="1856" spans="1:9" s="263" customFormat="1" ht="12.75">
      <c r="A1856" s="269"/>
      <c r="B1856" s="269"/>
      <c r="C1856" s="270"/>
      <c r="D1856" s="270"/>
      <c r="E1856" s="271"/>
      <c r="F1856" s="271"/>
      <c r="G1856" s="272"/>
      <c r="H1856" s="271"/>
      <c r="I1856" s="273"/>
    </row>
    <row r="1857" spans="1:9" s="263" customFormat="1" ht="12.75">
      <c r="A1857" s="269"/>
      <c r="B1857" s="269"/>
      <c r="C1857" s="270"/>
      <c r="D1857" s="270"/>
      <c r="E1857" s="271"/>
      <c r="F1857" s="271"/>
      <c r="G1857" s="272"/>
      <c r="H1857" s="271"/>
      <c r="I1857" s="273"/>
    </row>
    <row r="1858" spans="1:9" s="263" customFormat="1" ht="12.75">
      <c r="A1858" s="269"/>
      <c r="B1858" s="269"/>
      <c r="C1858" s="270"/>
      <c r="D1858" s="270"/>
      <c r="E1858" s="271"/>
      <c r="F1858" s="271"/>
      <c r="G1858" s="272"/>
      <c r="H1858" s="271"/>
      <c r="I1858" s="273"/>
    </row>
    <row r="1859" spans="1:9" s="263" customFormat="1" ht="12.75">
      <c r="A1859" s="269"/>
      <c r="B1859" s="269"/>
      <c r="C1859" s="270"/>
      <c r="D1859" s="270"/>
      <c r="E1859" s="271"/>
      <c r="F1859" s="271"/>
      <c r="G1859" s="272"/>
      <c r="H1859" s="271"/>
      <c r="I1859" s="273"/>
    </row>
    <row r="1860" spans="1:9" s="263" customFormat="1" ht="12.75">
      <c r="A1860" s="269"/>
      <c r="B1860" s="269"/>
      <c r="C1860" s="270"/>
      <c r="D1860" s="270"/>
      <c r="E1860" s="271"/>
      <c r="F1860" s="271"/>
      <c r="G1860" s="272"/>
      <c r="H1860" s="271"/>
      <c r="I1860" s="273"/>
    </row>
    <row r="1861" spans="1:9" s="263" customFormat="1" ht="12.75">
      <c r="A1861" s="269"/>
      <c r="B1861" s="269"/>
      <c r="C1861" s="270"/>
      <c r="D1861" s="270"/>
      <c r="E1861" s="271"/>
      <c r="F1861" s="271"/>
      <c r="G1861" s="272"/>
      <c r="H1861" s="271"/>
      <c r="I1861" s="273"/>
    </row>
    <row r="1862" spans="1:9" s="263" customFormat="1" ht="12.75">
      <c r="A1862" s="269"/>
      <c r="B1862" s="269"/>
      <c r="C1862" s="270"/>
      <c r="D1862" s="270"/>
      <c r="E1862" s="271"/>
      <c r="F1862" s="271"/>
      <c r="G1862" s="272"/>
      <c r="H1862" s="271"/>
      <c r="I1862" s="273"/>
    </row>
    <row r="1863" spans="1:9" s="263" customFormat="1" ht="12.75">
      <c r="A1863" s="269"/>
      <c r="B1863" s="269"/>
      <c r="C1863" s="270"/>
      <c r="D1863" s="270"/>
      <c r="E1863" s="271"/>
      <c r="F1863" s="271"/>
      <c r="G1863" s="272"/>
      <c r="H1863" s="271"/>
      <c r="I1863" s="273"/>
    </row>
    <row r="1864" spans="1:9" s="263" customFormat="1" ht="12.75">
      <c r="A1864" s="269"/>
      <c r="B1864" s="269"/>
      <c r="C1864" s="270"/>
      <c r="D1864" s="270"/>
      <c r="E1864" s="271"/>
      <c r="F1864" s="271"/>
      <c r="G1864" s="272"/>
      <c r="H1864" s="271"/>
      <c r="I1864" s="273"/>
    </row>
    <row r="1865" spans="1:9" s="263" customFormat="1" ht="12.75">
      <c r="A1865" s="269"/>
      <c r="B1865" s="269"/>
      <c r="C1865" s="270"/>
      <c r="D1865" s="270"/>
      <c r="E1865" s="271"/>
      <c r="F1865" s="271"/>
      <c r="G1865" s="272"/>
      <c r="H1865" s="271"/>
      <c r="I1865" s="273"/>
    </row>
    <row r="1866" spans="1:9" s="263" customFormat="1" ht="12.75">
      <c r="A1866" s="269"/>
      <c r="B1866" s="269"/>
      <c r="C1866" s="270"/>
      <c r="D1866" s="270"/>
      <c r="E1866" s="271"/>
      <c r="F1866" s="271"/>
      <c r="G1866" s="272"/>
      <c r="H1866" s="271"/>
      <c r="I1866" s="273"/>
    </row>
    <row r="1867" spans="1:9" s="263" customFormat="1" ht="12.75">
      <c r="A1867" s="269"/>
      <c r="B1867" s="269"/>
      <c r="C1867" s="270"/>
      <c r="D1867" s="270"/>
      <c r="E1867" s="271"/>
      <c r="F1867" s="271"/>
      <c r="G1867" s="272"/>
      <c r="H1867" s="271"/>
      <c r="I1867" s="273"/>
    </row>
    <row r="1868" spans="1:9" s="263" customFormat="1" ht="12.75">
      <c r="A1868" s="269"/>
      <c r="B1868" s="269"/>
      <c r="C1868" s="270"/>
      <c r="D1868" s="270"/>
      <c r="E1868" s="271"/>
      <c r="F1868" s="271"/>
      <c r="G1868" s="272"/>
      <c r="H1868" s="271"/>
      <c r="I1868" s="273"/>
    </row>
    <row r="1869" spans="1:9" s="263" customFormat="1" ht="12.75">
      <c r="A1869" s="269"/>
      <c r="B1869" s="269"/>
      <c r="C1869" s="270"/>
      <c r="D1869" s="270"/>
      <c r="E1869" s="271"/>
      <c r="F1869" s="271"/>
      <c r="G1869" s="272"/>
      <c r="H1869" s="271"/>
      <c r="I1869" s="273"/>
    </row>
    <row r="1870" spans="1:9" s="263" customFormat="1" ht="12.75">
      <c r="A1870" s="269"/>
      <c r="B1870" s="269"/>
      <c r="C1870" s="270"/>
      <c r="D1870" s="270"/>
      <c r="E1870" s="271"/>
      <c r="F1870" s="271"/>
      <c r="G1870" s="272"/>
      <c r="H1870" s="271"/>
      <c r="I1870" s="273"/>
    </row>
    <row r="1871" spans="1:9" s="263" customFormat="1" ht="12.75">
      <c r="A1871" s="269"/>
      <c r="B1871" s="269"/>
      <c r="C1871" s="270"/>
      <c r="D1871" s="270"/>
      <c r="E1871" s="271"/>
      <c r="F1871" s="271"/>
      <c r="G1871" s="272"/>
      <c r="H1871" s="271"/>
      <c r="I1871" s="273"/>
    </row>
    <row r="1872" spans="1:9" s="263" customFormat="1" ht="12.75">
      <c r="A1872" s="269"/>
      <c r="B1872" s="269"/>
      <c r="C1872" s="270"/>
      <c r="D1872" s="270"/>
      <c r="E1872" s="271"/>
      <c r="F1872" s="271"/>
      <c r="G1872" s="272"/>
      <c r="H1872" s="271"/>
      <c r="I1872" s="273"/>
    </row>
    <row r="1873" spans="1:9" s="263" customFormat="1" ht="12.75">
      <c r="A1873" s="269"/>
      <c r="B1873" s="269"/>
      <c r="C1873" s="270"/>
      <c r="D1873" s="270"/>
      <c r="E1873" s="271"/>
      <c r="F1873" s="271"/>
      <c r="G1873" s="272"/>
      <c r="H1873" s="271"/>
      <c r="I1873" s="273"/>
    </row>
    <row r="1874" spans="1:9" s="263" customFormat="1" ht="12.75">
      <c r="A1874" s="269"/>
      <c r="B1874" s="269"/>
      <c r="C1874" s="270"/>
      <c r="D1874" s="270"/>
      <c r="E1874" s="271"/>
      <c r="F1874" s="271"/>
      <c r="G1874" s="272"/>
      <c r="H1874" s="271"/>
      <c r="I1874" s="273"/>
    </row>
    <row r="1875" spans="1:9" s="263" customFormat="1" ht="12.75">
      <c r="A1875" s="269"/>
      <c r="B1875" s="269"/>
      <c r="C1875" s="270"/>
      <c r="D1875" s="270"/>
      <c r="E1875" s="271"/>
      <c r="F1875" s="271"/>
      <c r="G1875" s="272"/>
      <c r="H1875" s="271"/>
      <c r="I1875" s="273"/>
    </row>
    <row r="1876" spans="1:9" s="263" customFormat="1" ht="12.75">
      <c r="A1876" s="269"/>
      <c r="B1876" s="269"/>
      <c r="C1876" s="270"/>
      <c r="D1876" s="270"/>
      <c r="E1876" s="271"/>
      <c r="F1876" s="271"/>
      <c r="G1876" s="272"/>
      <c r="H1876" s="271"/>
      <c r="I1876" s="273"/>
    </row>
    <row r="1877" spans="1:9" s="263" customFormat="1" ht="12.75">
      <c r="A1877" s="269"/>
      <c r="B1877" s="269"/>
      <c r="C1877" s="270"/>
      <c r="D1877" s="270"/>
      <c r="E1877" s="271"/>
      <c r="F1877" s="271"/>
      <c r="G1877" s="272"/>
      <c r="H1877" s="271"/>
      <c r="I1877" s="273"/>
    </row>
    <row r="1878" spans="1:9" s="263" customFormat="1" ht="12.75">
      <c r="A1878" s="269"/>
      <c r="B1878" s="269"/>
      <c r="C1878" s="270"/>
      <c r="D1878" s="270"/>
      <c r="E1878" s="271"/>
      <c r="F1878" s="271"/>
      <c r="G1878" s="272"/>
      <c r="H1878" s="271"/>
      <c r="I1878" s="273"/>
    </row>
    <row r="1879" spans="1:9" s="263" customFormat="1" ht="12.75">
      <c r="A1879" s="269"/>
      <c r="B1879" s="269"/>
      <c r="C1879" s="270"/>
      <c r="D1879" s="270"/>
      <c r="E1879" s="271"/>
      <c r="F1879" s="271"/>
      <c r="G1879" s="272"/>
      <c r="H1879" s="271"/>
      <c r="I1879" s="273"/>
    </row>
    <row r="1880" spans="1:9" s="263" customFormat="1" ht="12.75">
      <c r="A1880" s="269"/>
      <c r="B1880" s="269"/>
      <c r="C1880" s="270"/>
      <c r="D1880" s="270"/>
      <c r="E1880" s="271"/>
      <c r="F1880" s="271"/>
      <c r="G1880" s="272"/>
      <c r="H1880" s="271"/>
      <c r="I1880" s="273"/>
    </row>
    <row r="1881" spans="1:9" s="263" customFormat="1" ht="12.75">
      <c r="A1881" s="269"/>
      <c r="B1881" s="269"/>
      <c r="C1881" s="270"/>
      <c r="D1881" s="270"/>
      <c r="E1881" s="271"/>
      <c r="F1881" s="271"/>
      <c r="G1881" s="272"/>
      <c r="H1881" s="271"/>
      <c r="I1881" s="273"/>
    </row>
    <row r="1882" spans="1:9" s="263" customFormat="1" ht="12.75">
      <c r="A1882" s="269"/>
      <c r="B1882" s="269"/>
      <c r="C1882" s="270"/>
      <c r="D1882" s="270"/>
      <c r="E1882" s="271"/>
      <c r="F1882" s="271"/>
      <c r="G1882" s="272"/>
      <c r="H1882" s="271"/>
      <c r="I1882" s="273"/>
    </row>
    <row r="1883" spans="1:9" s="263" customFormat="1" ht="12.75">
      <c r="A1883" s="269"/>
      <c r="B1883" s="269"/>
      <c r="C1883" s="270"/>
      <c r="D1883" s="270"/>
      <c r="E1883" s="271"/>
      <c r="F1883" s="271"/>
      <c r="G1883" s="272"/>
      <c r="H1883" s="271"/>
      <c r="I1883" s="273"/>
    </row>
    <row r="1884" spans="1:9" s="263" customFormat="1" ht="12.75">
      <c r="A1884" s="269"/>
      <c r="B1884" s="269"/>
      <c r="C1884" s="270"/>
      <c r="D1884" s="270"/>
      <c r="E1884" s="271"/>
      <c r="F1884" s="271"/>
      <c r="G1884" s="272"/>
      <c r="H1884" s="271"/>
      <c r="I1884" s="273"/>
    </row>
    <row r="1885" spans="1:9" s="263" customFormat="1" ht="12.75">
      <c r="A1885" s="269"/>
      <c r="B1885" s="269"/>
      <c r="C1885" s="270"/>
      <c r="D1885" s="270"/>
      <c r="E1885" s="271"/>
      <c r="F1885" s="271"/>
      <c r="G1885" s="272"/>
      <c r="H1885" s="271"/>
      <c r="I1885" s="273"/>
    </row>
    <row r="1886" spans="1:9" s="263" customFormat="1" ht="12.75">
      <c r="A1886" s="269"/>
      <c r="B1886" s="269"/>
      <c r="C1886" s="270"/>
      <c r="D1886" s="270"/>
      <c r="E1886" s="271"/>
      <c r="F1886" s="271"/>
      <c r="G1886" s="272"/>
      <c r="H1886" s="271"/>
      <c r="I1886" s="273"/>
    </row>
    <row r="1887" spans="1:9" s="263" customFormat="1" ht="12.75">
      <c r="A1887" s="269"/>
      <c r="B1887" s="269"/>
      <c r="C1887" s="270"/>
      <c r="D1887" s="270"/>
      <c r="E1887" s="271"/>
      <c r="F1887" s="271"/>
      <c r="G1887" s="272"/>
      <c r="H1887" s="271"/>
      <c r="I1887" s="273"/>
    </row>
    <row r="1888" spans="1:9" s="263" customFormat="1" ht="12.75">
      <c r="A1888" s="269"/>
      <c r="B1888" s="269"/>
      <c r="C1888" s="270"/>
      <c r="D1888" s="270"/>
      <c r="E1888" s="271"/>
      <c r="F1888" s="271"/>
      <c r="G1888" s="272"/>
      <c r="H1888" s="271"/>
      <c r="I1888" s="273"/>
    </row>
    <row r="1889" spans="1:9" s="263" customFormat="1" ht="12.75">
      <c r="A1889" s="269"/>
      <c r="B1889" s="269"/>
      <c r="C1889" s="270"/>
      <c r="D1889" s="270"/>
      <c r="E1889" s="271"/>
      <c r="F1889" s="271"/>
      <c r="G1889" s="272"/>
      <c r="H1889" s="271"/>
      <c r="I1889" s="273"/>
    </row>
    <row r="1890" spans="1:9" s="263" customFormat="1" ht="12.75">
      <c r="A1890" s="269"/>
      <c r="B1890" s="269"/>
      <c r="C1890" s="270"/>
      <c r="D1890" s="270"/>
      <c r="E1890" s="271"/>
      <c r="F1890" s="271"/>
      <c r="G1890" s="272"/>
      <c r="H1890" s="271"/>
      <c r="I1890" s="273"/>
    </row>
    <row r="1891" spans="1:9" s="263" customFormat="1" ht="12.75">
      <c r="A1891" s="269"/>
      <c r="B1891" s="269"/>
      <c r="C1891" s="270"/>
      <c r="D1891" s="270"/>
      <c r="E1891" s="271"/>
      <c r="F1891" s="271"/>
      <c r="G1891" s="272"/>
      <c r="H1891" s="271"/>
      <c r="I1891" s="273"/>
    </row>
    <row r="1892" spans="1:9" s="263" customFormat="1" ht="12.75">
      <c r="A1892" s="269"/>
      <c r="B1892" s="269"/>
      <c r="C1892" s="270"/>
      <c r="D1892" s="270"/>
      <c r="E1892" s="271"/>
      <c r="F1892" s="271"/>
      <c r="G1892" s="272"/>
      <c r="H1892" s="271"/>
      <c r="I1892" s="273"/>
    </row>
    <row r="1893" spans="1:9" s="263" customFormat="1" ht="12.75">
      <c r="A1893" s="269"/>
      <c r="B1893" s="269"/>
      <c r="C1893" s="270"/>
      <c r="D1893" s="270"/>
      <c r="E1893" s="271"/>
      <c r="F1893" s="271"/>
      <c r="G1893" s="272"/>
      <c r="H1893" s="271"/>
      <c r="I1893" s="273"/>
    </row>
    <row r="1894" spans="1:9" s="263" customFormat="1" ht="12.75">
      <c r="A1894" s="269"/>
      <c r="B1894" s="269"/>
      <c r="C1894" s="270"/>
      <c r="D1894" s="270"/>
      <c r="E1894" s="271"/>
      <c r="F1894" s="271"/>
      <c r="G1894" s="272"/>
      <c r="H1894" s="271"/>
      <c r="I1894" s="273"/>
    </row>
    <row r="1895" spans="1:9" s="263" customFormat="1" ht="12.75">
      <c r="A1895" s="269"/>
      <c r="B1895" s="269"/>
      <c r="C1895" s="270"/>
      <c r="D1895" s="270"/>
      <c r="E1895" s="271"/>
      <c r="F1895" s="271"/>
      <c r="G1895" s="272"/>
      <c r="H1895" s="271"/>
      <c r="I1895" s="273"/>
    </row>
    <row r="1896" spans="1:9" s="263" customFormat="1" ht="12.75">
      <c r="A1896" s="269"/>
      <c r="B1896" s="269"/>
      <c r="C1896" s="270"/>
      <c r="D1896" s="270"/>
      <c r="E1896" s="271"/>
      <c r="F1896" s="271"/>
      <c r="G1896" s="272"/>
      <c r="H1896" s="271"/>
      <c r="I1896" s="273"/>
    </row>
    <row r="1897" spans="1:9" s="263" customFormat="1" ht="12.75">
      <c r="A1897" s="269"/>
      <c r="B1897" s="269"/>
      <c r="C1897" s="270"/>
      <c r="D1897" s="270"/>
      <c r="E1897" s="271"/>
      <c r="F1897" s="271"/>
      <c r="G1897" s="272"/>
      <c r="H1897" s="271"/>
      <c r="I1897" s="273"/>
    </row>
    <row r="1898" spans="1:9" s="263" customFormat="1" ht="12.75">
      <c r="A1898" s="269"/>
      <c r="B1898" s="269"/>
      <c r="C1898" s="270"/>
      <c r="D1898" s="270"/>
      <c r="E1898" s="271"/>
      <c r="F1898" s="271"/>
      <c r="G1898" s="272"/>
      <c r="H1898" s="271"/>
      <c r="I1898" s="273"/>
    </row>
    <row r="1899" spans="1:9" s="263" customFormat="1" ht="12.75">
      <c r="A1899" s="269"/>
      <c r="B1899" s="269"/>
      <c r="C1899" s="270"/>
      <c r="D1899" s="270"/>
      <c r="E1899" s="271"/>
      <c r="F1899" s="271"/>
      <c r="G1899" s="272"/>
      <c r="H1899" s="271"/>
      <c r="I1899" s="273"/>
    </row>
    <row r="1900" spans="1:9" s="263" customFormat="1" ht="12.75">
      <c r="A1900" s="269"/>
      <c r="B1900" s="269"/>
      <c r="C1900" s="270"/>
      <c r="D1900" s="270"/>
      <c r="E1900" s="271"/>
      <c r="F1900" s="271"/>
      <c r="G1900" s="272"/>
      <c r="H1900" s="271"/>
      <c r="I1900" s="273"/>
    </row>
    <row r="1901" spans="1:9" s="263" customFormat="1" ht="12.75">
      <c r="A1901" s="269"/>
      <c r="B1901" s="269"/>
      <c r="C1901" s="270"/>
      <c r="D1901" s="270"/>
      <c r="E1901" s="271"/>
      <c r="F1901" s="271"/>
      <c r="G1901" s="272"/>
      <c r="H1901" s="271"/>
      <c r="I1901" s="273"/>
    </row>
    <row r="1902" spans="1:9" s="263" customFormat="1" ht="12.75">
      <c r="A1902" s="269"/>
      <c r="B1902" s="269"/>
      <c r="C1902" s="270"/>
      <c r="D1902" s="270"/>
      <c r="E1902" s="271"/>
      <c r="F1902" s="271"/>
      <c r="G1902" s="272"/>
      <c r="H1902" s="271"/>
      <c r="I1902" s="273"/>
    </row>
    <row r="1903" spans="1:9" s="263" customFormat="1" ht="12.75">
      <c r="A1903" s="269"/>
      <c r="B1903" s="269"/>
      <c r="C1903" s="270"/>
      <c r="D1903" s="270"/>
      <c r="E1903" s="271"/>
      <c r="F1903" s="271"/>
      <c r="G1903" s="272"/>
      <c r="H1903" s="271"/>
      <c r="I1903" s="273"/>
    </row>
    <row r="1904" spans="1:9" s="263" customFormat="1" ht="12.75">
      <c r="A1904" s="269"/>
      <c r="B1904" s="269"/>
      <c r="C1904" s="270"/>
      <c r="D1904" s="270"/>
      <c r="E1904" s="271"/>
      <c r="F1904" s="271"/>
      <c r="G1904" s="272"/>
      <c r="H1904" s="271"/>
      <c r="I1904" s="273"/>
    </row>
    <row r="1905" spans="1:9" s="263" customFormat="1" ht="12.75">
      <c r="A1905" s="269"/>
      <c r="B1905" s="269"/>
      <c r="C1905" s="270"/>
      <c r="D1905" s="270"/>
      <c r="E1905" s="271"/>
      <c r="F1905" s="271"/>
      <c r="G1905" s="272"/>
      <c r="H1905" s="271"/>
      <c r="I1905" s="273"/>
    </row>
    <row r="1906" spans="1:9" s="263" customFormat="1" ht="12.75">
      <c r="A1906" s="269"/>
      <c r="B1906" s="269"/>
      <c r="C1906" s="270"/>
      <c r="D1906" s="270"/>
      <c r="E1906" s="271"/>
      <c r="F1906" s="271"/>
      <c r="G1906" s="272"/>
      <c r="H1906" s="271"/>
      <c r="I1906" s="273"/>
    </row>
    <row r="1907" spans="1:9" s="263" customFormat="1" ht="12.75">
      <c r="A1907" s="269"/>
      <c r="B1907" s="269"/>
      <c r="C1907" s="270"/>
      <c r="D1907" s="270"/>
      <c r="E1907" s="271"/>
      <c r="F1907" s="271"/>
      <c r="G1907" s="272"/>
      <c r="H1907" s="271"/>
      <c r="I1907" s="273"/>
    </row>
    <row r="1908" spans="1:9" s="263" customFormat="1" ht="12.75">
      <c r="A1908" s="269"/>
      <c r="B1908" s="269"/>
      <c r="C1908" s="270"/>
      <c r="D1908" s="270"/>
      <c r="E1908" s="271"/>
      <c r="F1908" s="271"/>
      <c r="G1908" s="272"/>
      <c r="H1908" s="271"/>
      <c r="I1908" s="273"/>
    </row>
    <row r="1909" spans="1:9" s="263" customFormat="1" ht="12.75">
      <c r="A1909" s="269"/>
      <c r="B1909" s="269"/>
      <c r="C1909" s="270"/>
      <c r="D1909" s="270"/>
      <c r="E1909" s="271"/>
      <c r="F1909" s="271"/>
      <c r="G1909" s="272"/>
      <c r="H1909" s="271"/>
      <c r="I1909" s="273"/>
    </row>
    <row r="1910" spans="1:9" s="263" customFormat="1" ht="12.75">
      <c r="A1910" s="269"/>
      <c r="B1910" s="269"/>
      <c r="C1910" s="270"/>
      <c r="D1910" s="270"/>
      <c r="E1910" s="271"/>
      <c r="F1910" s="271"/>
      <c r="G1910" s="272"/>
      <c r="H1910" s="271"/>
      <c r="I1910" s="273"/>
    </row>
    <row r="1911" spans="1:9" s="263" customFormat="1" ht="12.75">
      <c r="A1911" s="269"/>
      <c r="B1911" s="269"/>
      <c r="C1911" s="270"/>
      <c r="D1911" s="270"/>
      <c r="E1911" s="271"/>
      <c r="F1911" s="271"/>
      <c r="G1911" s="272"/>
      <c r="H1911" s="271"/>
      <c r="I1911" s="273"/>
    </row>
    <row r="1912" spans="1:9" s="263" customFormat="1" ht="12.75">
      <c r="A1912" s="269"/>
      <c r="B1912" s="269"/>
      <c r="C1912" s="270"/>
      <c r="D1912" s="270"/>
      <c r="E1912" s="271"/>
      <c r="F1912" s="271"/>
      <c r="G1912" s="272"/>
      <c r="H1912" s="271"/>
      <c r="I1912" s="273"/>
    </row>
    <row r="1913" spans="1:9" s="263" customFormat="1" ht="12.75">
      <c r="A1913" s="269"/>
      <c r="B1913" s="269"/>
      <c r="C1913" s="270"/>
      <c r="D1913" s="270"/>
      <c r="E1913" s="271"/>
      <c r="F1913" s="271"/>
      <c r="G1913" s="272"/>
      <c r="H1913" s="271"/>
      <c r="I1913" s="273"/>
    </row>
    <row r="1914" spans="1:9" s="263" customFormat="1" ht="12.75">
      <c r="A1914" s="269"/>
      <c r="B1914" s="269"/>
      <c r="C1914" s="270"/>
      <c r="D1914" s="270"/>
      <c r="E1914" s="271"/>
      <c r="F1914" s="271"/>
      <c r="G1914" s="272"/>
      <c r="H1914" s="271"/>
      <c r="I1914" s="273"/>
    </row>
    <row r="1915" spans="1:9" s="263" customFormat="1" ht="12.75">
      <c r="A1915" s="269"/>
      <c r="B1915" s="269"/>
      <c r="C1915" s="270"/>
      <c r="D1915" s="270"/>
      <c r="E1915" s="271"/>
      <c r="F1915" s="271"/>
      <c r="G1915" s="272"/>
      <c r="H1915" s="271"/>
      <c r="I1915" s="273"/>
    </row>
    <row r="1916" spans="1:9" s="263" customFormat="1" ht="12.75">
      <c r="A1916" s="269"/>
      <c r="B1916" s="269"/>
      <c r="C1916" s="270"/>
      <c r="D1916" s="270"/>
      <c r="E1916" s="271"/>
      <c r="F1916" s="271"/>
      <c r="G1916" s="272"/>
      <c r="H1916" s="271"/>
      <c r="I1916" s="273"/>
    </row>
    <row r="1917" spans="1:9" s="263" customFormat="1" ht="12.75">
      <c r="A1917" s="269"/>
      <c r="B1917" s="269"/>
      <c r="C1917" s="270"/>
      <c r="D1917" s="270"/>
      <c r="E1917" s="271"/>
      <c r="F1917" s="271"/>
      <c r="G1917" s="272"/>
      <c r="H1917" s="271"/>
      <c r="I1917" s="273"/>
    </row>
    <row r="1918" spans="1:9" s="263" customFormat="1" ht="12.75">
      <c r="A1918" s="269"/>
      <c r="B1918" s="269"/>
      <c r="C1918" s="270"/>
      <c r="D1918" s="270"/>
      <c r="E1918" s="271"/>
      <c r="F1918" s="271"/>
      <c r="G1918" s="272"/>
      <c r="H1918" s="271"/>
      <c r="I1918" s="273"/>
    </row>
    <row r="1919" spans="1:9" s="263" customFormat="1" ht="12.75">
      <c r="A1919" s="269"/>
      <c r="B1919" s="269"/>
      <c r="C1919" s="270"/>
      <c r="D1919" s="270"/>
      <c r="E1919" s="271"/>
      <c r="F1919" s="271"/>
      <c r="G1919" s="272"/>
      <c r="H1919" s="271"/>
      <c r="I1919" s="273"/>
    </row>
    <row r="1920" spans="1:9" s="263" customFormat="1" ht="12.75">
      <c r="A1920" s="269"/>
      <c r="B1920" s="269"/>
      <c r="C1920" s="270"/>
      <c r="D1920" s="270"/>
      <c r="E1920" s="271"/>
      <c r="F1920" s="271"/>
      <c r="G1920" s="272"/>
      <c r="H1920" s="271"/>
      <c r="I1920" s="273"/>
    </row>
    <row r="1921" spans="1:9" s="263" customFormat="1" ht="12.75">
      <c r="A1921" s="269"/>
      <c r="B1921" s="269"/>
      <c r="C1921" s="270"/>
      <c r="D1921" s="270"/>
      <c r="E1921" s="271"/>
      <c r="F1921" s="271"/>
      <c r="G1921" s="272"/>
      <c r="H1921" s="271"/>
      <c r="I1921" s="273"/>
    </row>
    <row r="1922" spans="1:9" s="263" customFormat="1" ht="12.75">
      <c r="A1922" s="269"/>
      <c r="B1922" s="269"/>
      <c r="C1922" s="270"/>
      <c r="D1922" s="270"/>
      <c r="E1922" s="271"/>
      <c r="F1922" s="271"/>
      <c r="G1922" s="272"/>
      <c r="H1922" s="271"/>
      <c r="I1922" s="273"/>
    </row>
    <row r="1923" spans="1:9" s="263" customFormat="1" ht="12.75">
      <c r="A1923" s="269"/>
      <c r="B1923" s="269"/>
      <c r="C1923" s="270"/>
      <c r="D1923" s="270"/>
      <c r="E1923" s="271"/>
      <c r="F1923" s="271"/>
      <c r="G1923" s="272"/>
      <c r="H1923" s="271"/>
      <c r="I1923" s="273"/>
    </row>
    <row r="1924" spans="1:9" s="263" customFormat="1" ht="12.75">
      <c r="A1924" s="269"/>
      <c r="B1924" s="269"/>
      <c r="C1924" s="270"/>
      <c r="D1924" s="270"/>
      <c r="E1924" s="271"/>
      <c r="F1924" s="271"/>
      <c r="G1924" s="272"/>
      <c r="H1924" s="271"/>
      <c r="I1924" s="273"/>
    </row>
    <row r="1925" spans="1:9" s="263" customFormat="1" ht="12.75">
      <c r="A1925" s="269"/>
      <c r="B1925" s="269"/>
      <c r="C1925" s="270"/>
      <c r="D1925" s="270"/>
      <c r="E1925" s="271"/>
      <c r="F1925" s="271"/>
      <c r="G1925" s="272"/>
      <c r="H1925" s="271"/>
      <c r="I1925" s="273"/>
    </row>
    <row r="1926" spans="1:9" s="263" customFormat="1" ht="12.75">
      <c r="A1926" s="269"/>
      <c r="B1926" s="269"/>
      <c r="C1926" s="270"/>
      <c r="D1926" s="270"/>
      <c r="E1926" s="271"/>
      <c r="F1926" s="271"/>
      <c r="G1926" s="272"/>
      <c r="H1926" s="271"/>
      <c r="I1926" s="273"/>
    </row>
    <row r="1927" spans="1:9" s="263" customFormat="1" ht="12.75">
      <c r="A1927" s="269"/>
      <c r="B1927" s="269"/>
      <c r="C1927" s="270"/>
      <c r="D1927" s="270"/>
      <c r="E1927" s="271"/>
      <c r="F1927" s="271"/>
      <c r="G1927" s="272"/>
      <c r="H1927" s="271"/>
      <c r="I1927" s="273"/>
    </row>
    <row r="1928" spans="1:9" s="263" customFormat="1" ht="12.75">
      <c r="A1928" s="269"/>
      <c r="B1928" s="269"/>
      <c r="C1928" s="270"/>
      <c r="D1928" s="270"/>
      <c r="E1928" s="271"/>
      <c r="F1928" s="271"/>
      <c r="G1928" s="272"/>
      <c r="H1928" s="271"/>
      <c r="I1928" s="273"/>
    </row>
    <row r="1929" spans="1:9" s="263" customFormat="1" ht="12.75">
      <c r="A1929" s="269"/>
      <c r="B1929" s="269"/>
      <c r="C1929" s="270"/>
      <c r="D1929" s="270"/>
      <c r="E1929" s="271"/>
      <c r="F1929" s="271"/>
      <c r="G1929" s="272"/>
      <c r="H1929" s="271"/>
      <c r="I1929" s="273"/>
    </row>
    <row r="1930" spans="1:9" s="263" customFormat="1" ht="12.75">
      <c r="A1930" s="269"/>
      <c r="B1930" s="269"/>
      <c r="C1930" s="270"/>
      <c r="D1930" s="270"/>
      <c r="E1930" s="271"/>
      <c r="F1930" s="271"/>
      <c r="G1930" s="272"/>
      <c r="H1930" s="271"/>
      <c r="I1930" s="273"/>
    </row>
    <row r="1931" spans="1:9" s="263" customFormat="1" ht="12.75">
      <c r="A1931" s="269"/>
      <c r="B1931" s="269"/>
      <c r="C1931" s="270"/>
      <c r="D1931" s="270"/>
      <c r="E1931" s="271"/>
      <c r="F1931" s="271"/>
      <c r="G1931" s="272"/>
      <c r="H1931" s="271"/>
      <c r="I1931" s="273"/>
    </row>
    <row r="1932" spans="1:9" s="263" customFormat="1" ht="12.75">
      <c r="A1932" s="269"/>
      <c r="B1932" s="269"/>
      <c r="C1932" s="270"/>
      <c r="D1932" s="270"/>
      <c r="E1932" s="271"/>
      <c r="F1932" s="271"/>
      <c r="G1932" s="272"/>
      <c r="H1932" s="271"/>
      <c r="I1932" s="273"/>
    </row>
    <row r="1933" spans="1:9" s="263" customFormat="1" ht="12.75">
      <c r="A1933" s="269"/>
      <c r="B1933" s="269"/>
      <c r="C1933" s="270"/>
      <c r="D1933" s="270"/>
      <c r="E1933" s="271"/>
      <c r="F1933" s="271"/>
      <c r="G1933" s="272"/>
      <c r="H1933" s="271"/>
      <c r="I1933" s="273"/>
    </row>
    <row r="1934" spans="1:9" s="263" customFormat="1" ht="12.75">
      <c r="A1934" s="269"/>
      <c r="B1934" s="269"/>
      <c r="C1934" s="270"/>
      <c r="D1934" s="270"/>
      <c r="E1934" s="271"/>
      <c r="F1934" s="271"/>
      <c r="G1934" s="272"/>
      <c r="H1934" s="271"/>
      <c r="I1934" s="273"/>
    </row>
    <row r="1935" spans="1:9" s="263" customFormat="1" ht="12.75">
      <c r="A1935" s="269"/>
      <c r="B1935" s="269"/>
      <c r="C1935" s="270"/>
      <c r="D1935" s="270"/>
      <c r="E1935" s="271"/>
      <c r="F1935" s="271"/>
      <c r="G1935" s="272"/>
      <c r="H1935" s="271"/>
      <c r="I1935" s="273"/>
    </row>
    <row r="1936" spans="1:9" s="263" customFormat="1" ht="12.75">
      <c r="A1936" s="269"/>
      <c r="B1936" s="269"/>
      <c r="C1936" s="270"/>
      <c r="D1936" s="270"/>
      <c r="E1936" s="271"/>
      <c r="F1936" s="271"/>
      <c r="G1936" s="272"/>
      <c r="H1936" s="271"/>
      <c r="I1936" s="273"/>
    </row>
    <row r="1937" spans="1:9" s="263" customFormat="1" ht="12.75">
      <c r="A1937" s="269"/>
      <c r="B1937" s="269"/>
      <c r="C1937" s="270"/>
      <c r="D1937" s="270"/>
      <c r="E1937" s="271"/>
      <c r="F1937" s="271"/>
      <c r="G1937" s="272"/>
      <c r="H1937" s="271"/>
      <c r="I1937" s="273"/>
    </row>
    <row r="1938" spans="1:9" s="263" customFormat="1" ht="12.75">
      <c r="A1938" s="269"/>
      <c r="B1938" s="269"/>
      <c r="C1938" s="270"/>
      <c r="D1938" s="270"/>
      <c r="E1938" s="271"/>
      <c r="F1938" s="271"/>
      <c r="G1938" s="272"/>
      <c r="H1938" s="271"/>
      <c r="I1938" s="273"/>
    </row>
    <row r="1939" spans="1:9" s="263" customFormat="1" ht="12.75">
      <c r="A1939" s="269"/>
      <c r="B1939" s="269"/>
      <c r="C1939" s="270"/>
      <c r="D1939" s="270"/>
      <c r="E1939" s="271"/>
      <c r="F1939" s="271"/>
      <c r="G1939" s="272"/>
      <c r="H1939" s="271"/>
      <c r="I1939" s="273"/>
    </row>
    <row r="1940" spans="1:9" s="263" customFormat="1" ht="12.75">
      <c r="A1940" s="269"/>
      <c r="B1940" s="269"/>
      <c r="C1940" s="270"/>
      <c r="D1940" s="270"/>
      <c r="E1940" s="271"/>
      <c r="F1940" s="271"/>
      <c r="G1940" s="272"/>
      <c r="H1940" s="271"/>
      <c r="I1940" s="273"/>
    </row>
    <row r="1941" spans="1:9" s="263" customFormat="1" ht="12.75">
      <c r="A1941" s="269"/>
      <c r="B1941" s="269"/>
      <c r="C1941" s="270"/>
      <c r="D1941" s="270"/>
      <c r="E1941" s="271"/>
      <c r="F1941" s="271"/>
      <c r="G1941" s="272"/>
      <c r="H1941" s="271"/>
      <c r="I1941" s="273"/>
    </row>
    <row r="1942" spans="1:9" s="263" customFormat="1" ht="12.75">
      <c r="A1942" s="269"/>
      <c r="B1942" s="269"/>
      <c r="C1942" s="270"/>
      <c r="D1942" s="270"/>
      <c r="E1942" s="271"/>
      <c r="F1942" s="271"/>
      <c r="G1942" s="272"/>
      <c r="H1942" s="271"/>
      <c r="I1942" s="273"/>
    </row>
    <row r="1943" spans="1:9" s="263" customFormat="1" ht="12.75">
      <c r="A1943" s="269"/>
      <c r="B1943" s="269"/>
      <c r="C1943" s="270"/>
      <c r="D1943" s="270"/>
      <c r="E1943" s="271"/>
      <c r="F1943" s="271"/>
      <c r="G1943" s="272"/>
      <c r="H1943" s="271"/>
      <c r="I1943" s="273"/>
    </row>
    <row r="1944" spans="1:9" s="263" customFormat="1" ht="12.75">
      <c r="A1944" s="269"/>
      <c r="B1944" s="269"/>
      <c r="C1944" s="270"/>
      <c r="D1944" s="270"/>
      <c r="E1944" s="271"/>
      <c r="F1944" s="271"/>
      <c r="G1944" s="272"/>
      <c r="H1944" s="271"/>
      <c r="I1944" s="273"/>
    </row>
    <row r="1945" spans="1:9" s="263" customFormat="1" ht="12.75">
      <c r="A1945" s="269"/>
      <c r="B1945" s="269"/>
      <c r="C1945" s="270"/>
      <c r="D1945" s="270"/>
      <c r="E1945" s="271"/>
      <c r="F1945" s="271"/>
      <c r="G1945" s="272"/>
      <c r="H1945" s="271"/>
      <c r="I1945" s="273"/>
    </row>
    <row r="1946" spans="1:9" s="263" customFormat="1" ht="12.75">
      <c r="A1946" s="269"/>
      <c r="B1946" s="269"/>
      <c r="C1946" s="270"/>
      <c r="D1946" s="270"/>
      <c r="E1946" s="271"/>
      <c r="F1946" s="271"/>
      <c r="G1946" s="272"/>
      <c r="H1946" s="271"/>
      <c r="I1946" s="273"/>
    </row>
    <row r="1947" spans="1:9" s="263" customFormat="1" ht="12.75">
      <c r="A1947" s="269"/>
      <c r="B1947" s="269"/>
      <c r="C1947" s="270"/>
      <c r="D1947" s="270"/>
      <c r="E1947" s="271"/>
      <c r="F1947" s="271"/>
      <c r="G1947" s="272"/>
      <c r="H1947" s="271"/>
      <c r="I1947" s="273"/>
    </row>
    <row r="1948" spans="1:9" s="263" customFormat="1" ht="12.75">
      <c r="A1948" s="269"/>
      <c r="B1948" s="269"/>
      <c r="C1948" s="270"/>
      <c r="D1948" s="270"/>
      <c r="E1948" s="271"/>
      <c r="F1948" s="271"/>
      <c r="G1948" s="272"/>
      <c r="H1948" s="271"/>
      <c r="I1948" s="273"/>
    </row>
    <row r="1949" spans="1:9" s="263" customFormat="1" ht="12.75">
      <c r="A1949" s="269"/>
      <c r="B1949" s="269"/>
      <c r="C1949" s="270"/>
      <c r="D1949" s="270"/>
      <c r="E1949" s="271"/>
      <c r="F1949" s="271"/>
      <c r="G1949" s="272"/>
      <c r="H1949" s="271"/>
      <c r="I1949" s="273"/>
    </row>
    <row r="1950" spans="1:9" s="263" customFormat="1" ht="12.75">
      <c r="A1950" s="269"/>
      <c r="B1950" s="269"/>
      <c r="C1950" s="270"/>
      <c r="D1950" s="270"/>
      <c r="E1950" s="271"/>
      <c r="F1950" s="271"/>
      <c r="G1950" s="272"/>
      <c r="H1950" s="271"/>
      <c r="I1950" s="273"/>
    </row>
    <row r="1951" spans="1:9" s="263" customFormat="1" ht="12.75">
      <c r="A1951" s="269"/>
      <c r="B1951" s="269"/>
      <c r="C1951" s="270"/>
      <c r="D1951" s="270"/>
      <c r="E1951" s="271"/>
      <c r="F1951" s="271"/>
      <c r="G1951" s="272"/>
      <c r="H1951" s="271"/>
      <c r="I1951" s="273"/>
    </row>
    <row r="1952" spans="1:9" s="263" customFormat="1" ht="12.75">
      <c r="A1952" s="269"/>
      <c r="B1952" s="269"/>
      <c r="C1952" s="270"/>
      <c r="D1952" s="270"/>
      <c r="E1952" s="271"/>
      <c r="F1952" s="271"/>
      <c r="G1952" s="272"/>
      <c r="H1952" s="271"/>
      <c r="I1952" s="273"/>
    </row>
    <row r="1953" spans="1:9" s="263" customFormat="1" ht="12.75">
      <c r="A1953" s="269"/>
      <c r="B1953" s="269"/>
      <c r="C1953" s="270"/>
      <c r="D1953" s="270"/>
      <c r="E1953" s="271"/>
      <c r="F1953" s="271"/>
      <c r="G1953" s="272"/>
      <c r="H1953" s="271"/>
      <c r="I1953" s="273"/>
    </row>
    <row r="1954" spans="1:9" s="263" customFormat="1" ht="12.75">
      <c r="A1954" s="269"/>
      <c r="B1954" s="269"/>
      <c r="C1954" s="270"/>
      <c r="D1954" s="270"/>
      <c r="E1954" s="271"/>
      <c r="F1954" s="271"/>
      <c r="G1954" s="272"/>
      <c r="H1954" s="271"/>
      <c r="I1954" s="273"/>
    </row>
    <row r="1955" spans="1:9" s="263" customFormat="1" ht="12.75">
      <c r="A1955" s="269"/>
      <c r="B1955" s="269"/>
      <c r="C1955" s="270"/>
      <c r="D1955" s="270"/>
      <c r="E1955" s="271"/>
      <c r="F1955" s="271"/>
      <c r="G1955" s="272"/>
      <c r="H1955" s="271"/>
      <c r="I1955" s="273"/>
    </row>
    <row r="1956" spans="1:9" s="263" customFormat="1" ht="12.75">
      <c r="A1956" s="269"/>
      <c r="B1956" s="269"/>
      <c r="C1956" s="270"/>
      <c r="D1956" s="270"/>
      <c r="E1956" s="271"/>
      <c r="F1956" s="271"/>
      <c r="G1956" s="272"/>
      <c r="H1956" s="271"/>
      <c r="I1956" s="273"/>
    </row>
    <row r="1957" spans="1:9" s="263" customFormat="1" ht="12.75">
      <c r="A1957" s="269"/>
      <c r="B1957" s="269"/>
      <c r="C1957" s="270"/>
      <c r="D1957" s="270"/>
      <c r="E1957" s="271"/>
      <c r="F1957" s="271"/>
      <c r="G1957" s="272"/>
      <c r="H1957" s="271"/>
      <c r="I1957" s="273"/>
    </row>
    <row r="1958" spans="1:9" s="263" customFormat="1" ht="12.75">
      <c r="A1958" s="269"/>
      <c r="B1958" s="269"/>
      <c r="C1958" s="270"/>
      <c r="D1958" s="270"/>
      <c r="E1958" s="271"/>
      <c r="F1958" s="271"/>
      <c r="G1958" s="272"/>
      <c r="H1958" s="271"/>
      <c r="I1958" s="273"/>
    </row>
    <row r="1959" spans="1:9" s="263" customFormat="1" ht="12.75">
      <c r="A1959" s="269"/>
      <c r="B1959" s="269"/>
      <c r="C1959" s="270"/>
      <c r="D1959" s="270"/>
      <c r="E1959" s="271"/>
      <c r="F1959" s="271"/>
      <c r="G1959" s="272"/>
      <c r="H1959" s="271"/>
      <c r="I1959" s="273"/>
    </row>
    <row r="1960" spans="1:9" s="263" customFormat="1" ht="12.75">
      <c r="A1960" s="269"/>
      <c r="B1960" s="269"/>
      <c r="C1960" s="270"/>
      <c r="D1960" s="270"/>
      <c r="E1960" s="271"/>
      <c r="F1960" s="271"/>
      <c r="G1960" s="272"/>
      <c r="H1960" s="271"/>
      <c r="I1960" s="273"/>
    </row>
    <row r="1961" spans="1:9" s="263" customFormat="1" ht="12.75">
      <c r="A1961" s="269"/>
      <c r="B1961" s="269"/>
      <c r="C1961" s="270"/>
      <c r="D1961" s="270"/>
      <c r="E1961" s="271"/>
      <c r="F1961" s="271"/>
      <c r="G1961" s="272"/>
      <c r="H1961" s="271"/>
      <c r="I1961" s="273"/>
    </row>
    <row r="1962" spans="1:9" s="263" customFormat="1" ht="12.75">
      <c r="A1962" s="269"/>
      <c r="B1962" s="269"/>
      <c r="C1962" s="270"/>
      <c r="D1962" s="270"/>
      <c r="E1962" s="271"/>
      <c r="F1962" s="271"/>
      <c r="G1962" s="272"/>
      <c r="H1962" s="271"/>
      <c r="I1962" s="273"/>
    </row>
    <row r="1963" spans="1:9" s="263" customFormat="1" ht="12.75">
      <c r="A1963" s="269"/>
      <c r="B1963" s="269"/>
      <c r="C1963" s="270"/>
      <c r="D1963" s="270"/>
      <c r="E1963" s="271"/>
      <c r="F1963" s="271"/>
      <c r="G1963" s="272"/>
      <c r="H1963" s="271"/>
      <c r="I1963" s="273"/>
    </row>
    <row r="1964" spans="1:9" s="263" customFormat="1" ht="12.75">
      <c r="A1964" s="269"/>
      <c r="B1964" s="269"/>
      <c r="C1964" s="270"/>
      <c r="D1964" s="270"/>
      <c r="E1964" s="271"/>
      <c r="F1964" s="271"/>
      <c r="G1964" s="272"/>
      <c r="H1964" s="271"/>
      <c r="I1964" s="273"/>
    </row>
    <row r="1965" spans="1:9" s="263" customFormat="1" ht="12.75">
      <c r="A1965" s="269"/>
      <c r="B1965" s="269"/>
      <c r="C1965" s="270"/>
      <c r="D1965" s="270"/>
      <c r="E1965" s="271"/>
      <c r="F1965" s="271"/>
      <c r="G1965" s="272"/>
      <c r="H1965" s="271"/>
      <c r="I1965" s="273"/>
    </row>
    <row r="1966" spans="1:9" s="263" customFormat="1" ht="12.75">
      <c r="A1966" s="269"/>
      <c r="B1966" s="269"/>
      <c r="C1966" s="270"/>
      <c r="D1966" s="270"/>
      <c r="E1966" s="271"/>
      <c r="F1966" s="271"/>
      <c r="G1966" s="272"/>
      <c r="H1966" s="271"/>
      <c r="I1966" s="273"/>
    </row>
    <row r="1967" spans="1:9" s="263" customFormat="1" ht="12.75">
      <c r="A1967" s="269"/>
      <c r="B1967" s="269"/>
      <c r="C1967" s="270"/>
      <c r="D1967" s="270"/>
      <c r="E1967" s="271"/>
      <c r="F1967" s="271"/>
      <c r="G1967" s="272"/>
      <c r="H1967" s="271"/>
      <c r="I1967" s="273"/>
    </row>
    <row r="1968" spans="1:9" s="263" customFormat="1" ht="12.75">
      <c r="A1968" s="269"/>
      <c r="B1968" s="269"/>
      <c r="C1968" s="270"/>
      <c r="D1968" s="270"/>
      <c r="E1968" s="271"/>
      <c r="F1968" s="271"/>
      <c r="G1968" s="272"/>
      <c r="H1968" s="271"/>
      <c r="I1968" s="273"/>
    </row>
    <row r="1969" spans="1:9" s="263" customFormat="1" ht="12.75">
      <c r="A1969" s="269"/>
      <c r="B1969" s="269"/>
      <c r="C1969" s="270"/>
      <c r="D1969" s="270"/>
      <c r="E1969" s="271"/>
      <c r="F1969" s="271"/>
      <c r="G1969" s="272"/>
      <c r="H1969" s="271"/>
      <c r="I1969" s="273"/>
    </row>
    <row r="1970" spans="1:9" s="263" customFormat="1" ht="12.75">
      <c r="A1970" s="269"/>
      <c r="B1970" s="269"/>
      <c r="C1970" s="270"/>
      <c r="D1970" s="270"/>
      <c r="E1970" s="271"/>
      <c r="F1970" s="271"/>
      <c r="G1970" s="272"/>
      <c r="H1970" s="271"/>
      <c r="I1970" s="273"/>
    </row>
    <row r="1971" spans="1:9" s="263" customFormat="1" ht="12.75">
      <c r="A1971" s="269"/>
      <c r="B1971" s="269"/>
      <c r="C1971" s="270"/>
      <c r="D1971" s="270"/>
      <c r="E1971" s="271"/>
      <c r="F1971" s="271"/>
      <c r="G1971" s="272"/>
      <c r="H1971" s="271"/>
      <c r="I1971" s="273"/>
    </row>
    <row r="1972" spans="1:9" s="263" customFormat="1" ht="12.75">
      <c r="A1972" s="269"/>
      <c r="B1972" s="269"/>
      <c r="C1972" s="270"/>
      <c r="D1972" s="270"/>
      <c r="E1972" s="271"/>
      <c r="F1972" s="271"/>
      <c r="G1972" s="272"/>
      <c r="H1972" s="271"/>
      <c r="I1972" s="273"/>
    </row>
    <row r="1973" spans="1:9" s="263" customFormat="1" ht="12.75">
      <c r="A1973" s="269"/>
      <c r="B1973" s="269"/>
      <c r="C1973" s="270"/>
      <c r="D1973" s="270"/>
      <c r="E1973" s="271"/>
      <c r="F1973" s="271"/>
      <c r="G1973" s="272"/>
      <c r="H1973" s="271"/>
      <c r="I1973" s="273"/>
    </row>
    <row r="1974" spans="1:9" s="263" customFormat="1" ht="12.75">
      <c r="A1974" s="269"/>
      <c r="B1974" s="269"/>
      <c r="C1974" s="270"/>
      <c r="D1974" s="270"/>
      <c r="E1974" s="271"/>
      <c r="F1974" s="271"/>
      <c r="G1974" s="272"/>
      <c r="H1974" s="271"/>
      <c r="I1974" s="273"/>
    </row>
    <row r="1975" spans="1:9" s="263" customFormat="1" ht="12.75">
      <c r="A1975" s="269"/>
      <c r="B1975" s="269"/>
      <c r="C1975" s="270"/>
      <c r="D1975" s="270"/>
      <c r="E1975" s="271"/>
      <c r="F1975" s="271"/>
      <c r="G1975" s="272"/>
      <c r="H1975" s="271"/>
      <c r="I1975" s="273"/>
    </row>
    <row r="1976" spans="1:9" s="263" customFormat="1" ht="12.75">
      <c r="A1976" s="269"/>
      <c r="B1976" s="269"/>
      <c r="C1976" s="270"/>
      <c r="D1976" s="270"/>
      <c r="E1976" s="271"/>
      <c r="F1976" s="271"/>
      <c r="G1976" s="272"/>
      <c r="H1976" s="271"/>
      <c r="I1976" s="273"/>
    </row>
    <row r="1977" spans="1:9" s="263" customFormat="1" ht="12.75">
      <c r="A1977" s="269"/>
      <c r="B1977" s="269"/>
      <c r="C1977" s="270"/>
      <c r="D1977" s="270"/>
      <c r="E1977" s="271"/>
      <c r="F1977" s="271"/>
      <c r="G1977" s="272"/>
      <c r="H1977" s="271"/>
      <c r="I1977" s="273"/>
    </row>
    <row r="1978" spans="1:9" s="263" customFormat="1" ht="12.75">
      <c r="A1978" s="269"/>
      <c r="B1978" s="269"/>
      <c r="C1978" s="270"/>
      <c r="D1978" s="270"/>
      <c r="E1978" s="271"/>
      <c r="F1978" s="271"/>
      <c r="G1978" s="272"/>
      <c r="H1978" s="271"/>
      <c r="I1978" s="273"/>
    </row>
    <row r="1979" spans="1:9" s="263" customFormat="1" ht="12.75">
      <c r="A1979" s="269"/>
      <c r="B1979" s="269"/>
      <c r="C1979" s="270"/>
      <c r="D1979" s="270"/>
      <c r="E1979" s="271"/>
      <c r="F1979" s="271"/>
      <c r="G1979" s="272"/>
      <c r="H1979" s="271"/>
      <c r="I1979" s="273"/>
    </row>
    <row r="1980" spans="1:9" s="263" customFormat="1" ht="12.75">
      <c r="A1980" s="269"/>
      <c r="B1980" s="269"/>
      <c r="C1980" s="270"/>
      <c r="D1980" s="270"/>
      <c r="E1980" s="271"/>
      <c r="F1980" s="271"/>
      <c r="G1980" s="272"/>
      <c r="H1980" s="271"/>
      <c r="I1980" s="273"/>
    </row>
    <row r="1981" spans="1:9" s="263" customFormat="1" ht="12.75">
      <c r="A1981" s="269"/>
      <c r="B1981" s="269"/>
      <c r="C1981" s="270"/>
      <c r="D1981" s="270"/>
      <c r="E1981" s="271"/>
      <c r="F1981" s="271"/>
      <c r="G1981" s="272"/>
      <c r="H1981" s="271"/>
      <c r="I1981" s="273"/>
    </row>
    <row r="1982" spans="1:9" s="263" customFormat="1" ht="12.75">
      <c r="A1982" s="269"/>
      <c r="B1982" s="269"/>
      <c r="C1982" s="270"/>
      <c r="D1982" s="270"/>
      <c r="E1982" s="271"/>
      <c r="F1982" s="271"/>
      <c r="G1982" s="272"/>
      <c r="H1982" s="271"/>
      <c r="I1982" s="273"/>
    </row>
    <row r="1983" spans="1:9" s="263" customFormat="1" ht="12.75">
      <c r="A1983" s="269"/>
      <c r="B1983" s="269"/>
      <c r="C1983" s="270"/>
      <c r="D1983" s="270"/>
      <c r="E1983" s="271"/>
      <c r="F1983" s="271"/>
      <c r="G1983" s="272"/>
      <c r="H1983" s="271"/>
      <c r="I1983" s="273"/>
    </row>
    <row r="1984" spans="1:9" s="263" customFormat="1" ht="12.75">
      <c r="A1984" s="269"/>
      <c r="B1984" s="269"/>
      <c r="C1984" s="270"/>
      <c r="D1984" s="270"/>
      <c r="E1984" s="271"/>
      <c r="F1984" s="271"/>
      <c r="G1984" s="272"/>
      <c r="H1984" s="271"/>
      <c r="I1984" s="273"/>
    </row>
    <row r="1985" spans="1:9" s="263" customFormat="1" ht="12.75">
      <c r="A1985" s="269"/>
      <c r="B1985" s="269"/>
      <c r="C1985" s="270"/>
      <c r="D1985" s="270"/>
      <c r="E1985" s="271"/>
      <c r="F1985" s="271"/>
      <c r="G1985" s="272"/>
      <c r="H1985" s="271"/>
      <c r="I1985" s="273"/>
    </row>
    <row r="1986" spans="1:9" s="263" customFormat="1" ht="12.75">
      <c r="A1986" s="269"/>
      <c r="B1986" s="269"/>
      <c r="C1986" s="270"/>
      <c r="D1986" s="270"/>
      <c r="E1986" s="271"/>
      <c r="F1986" s="271"/>
      <c r="G1986" s="272"/>
      <c r="H1986" s="271"/>
      <c r="I1986" s="273"/>
    </row>
    <row r="1987" spans="1:9" s="263" customFormat="1" ht="12.75">
      <c r="A1987" s="269"/>
      <c r="B1987" s="269"/>
      <c r="C1987" s="270"/>
      <c r="D1987" s="270"/>
      <c r="E1987" s="271"/>
      <c r="F1987" s="271"/>
      <c r="G1987" s="272"/>
      <c r="H1987" s="271"/>
      <c r="I1987" s="273"/>
    </row>
    <row r="1988" spans="1:9" s="263" customFormat="1" ht="12.75">
      <c r="A1988" s="269"/>
      <c r="B1988" s="269"/>
      <c r="C1988" s="270"/>
      <c r="D1988" s="270"/>
      <c r="E1988" s="271"/>
      <c r="F1988" s="271"/>
      <c r="G1988" s="272"/>
      <c r="H1988" s="271"/>
      <c r="I1988" s="273"/>
    </row>
    <row r="1989" spans="1:9" s="263" customFormat="1" ht="12.75">
      <c r="A1989" s="269"/>
      <c r="B1989" s="269"/>
      <c r="C1989" s="270"/>
      <c r="D1989" s="270"/>
      <c r="E1989" s="271"/>
      <c r="F1989" s="271"/>
      <c r="G1989" s="272"/>
      <c r="H1989" s="271"/>
      <c r="I1989" s="273"/>
    </row>
    <row r="1990" spans="1:9" s="263" customFormat="1" ht="12.75">
      <c r="A1990" s="269"/>
      <c r="B1990" s="269"/>
      <c r="C1990" s="270"/>
      <c r="D1990" s="270"/>
      <c r="E1990" s="271"/>
      <c r="F1990" s="271"/>
      <c r="G1990" s="272"/>
      <c r="H1990" s="271"/>
      <c r="I1990" s="273"/>
    </row>
    <row r="1991" spans="1:9" s="263" customFormat="1" ht="12.75">
      <c r="A1991" s="269"/>
      <c r="B1991" s="269"/>
      <c r="C1991" s="270"/>
      <c r="D1991" s="270"/>
      <c r="E1991" s="271"/>
      <c r="F1991" s="271"/>
      <c r="G1991" s="272"/>
      <c r="H1991" s="271"/>
      <c r="I1991" s="273"/>
    </row>
    <row r="1992" spans="1:9" s="263" customFormat="1" ht="12.75">
      <c r="A1992" s="269"/>
      <c r="B1992" s="269"/>
      <c r="C1992" s="270"/>
      <c r="D1992" s="270"/>
      <c r="E1992" s="271"/>
      <c r="F1992" s="271"/>
      <c r="G1992" s="272"/>
      <c r="H1992" s="271"/>
      <c r="I1992" s="273"/>
    </row>
    <row r="1993" spans="1:9" s="263" customFormat="1" ht="12.75">
      <c r="A1993" s="269"/>
      <c r="B1993" s="269"/>
      <c r="C1993" s="270"/>
      <c r="D1993" s="270"/>
      <c r="E1993" s="271"/>
      <c r="F1993" s="271"/>
      <c r="G1993" s="272"/>
      <c r="H1993" s="271"/>
      <c r="I1993" s="273"/>
    </row>
    <row r="1994" spans="1:9" s="263" customFormat="1" ht="12.75">
      <c r="A1994" s="269"/>
      <c r="B1994" s="269"/>
      <c r="C1994" s="270"/>
      <c r="D1994" s="270"/>
      <c r="E1994" s="271"/>
      <c r="F1994" s="271"/>
      <c r="G1994" s="272"/>
      <c r="H1994" s="271"/>
      <c r="I1994" s="273"/>
    </row>
    <row r="1995" spans="1:9" s="263" customFormat="1" ht="12.75">
      <c r="A1995" s="269"/>
      <c r="B1995" s="269"/>
      <c r="C1995" s="270"/>
      <c r="D1995" s="270"/>
      <c r="E1995" s="271"/>
      <c r="F1995" s="271"/>
      <c r="G1995" s="272"/>
      <c r="H1995" s="271"/>
      <c r="I1995" s="273"/>
    </row>
    <row r="1996" spans="1:9" s="263" customFormat="1" ht="12.75">
      <c r="A1996" s="269"/>
      <c r="B1996" s="269"/>
      <c r="C1996" s="270"/>
      <c r="D1996" s="270"/>
      <c r="E1996" s="271"/>
      <c r="F1996" s="271"/>
      <c r="G1996" s="272"/>
      <c r="H1996" s="271"/>
      <c r="I1996" s="273"/>
    </row>
    <row r="1997" spans="1:9" s="263" customFormat="1" ht="12.75">
      <c r="A1997" s="269"/>
      <c r="B1997" s="269"/>
      <c r="C1997" s="270"/>
      <c r="D1997" s="270"/>
      <c r="E1997" s="271"/>
      <c r="F1997" s="271"/>
      <c r="G1997" s="272"/>
      <c r="H1997" s="271"/>
      <c r="I1997" s="273"/>
    </row>
    <row r="1998" spans="1:9" s="263" customFormat="1" ht="12.75">
      <c r="A1998" s="269"/>
      <c r="B1998" s="269"/>
      <c r="C1998" s="270"/>
      <c r="D1998" s="270"/>
      <c r="E1998" s="271"/>
      <c r="F1998" s="271"/>
      <c r="G1998" s="272"/>
      <c r="H1998" s="271"/>
      <c r="I1998" s="273"/>
    </row>
    <row r="1999" spans="1:9" s="263" customFormat="1" ht="12.75">
      <c r="A1999" s="269"/>
      <c r="B1999" s="269"/>
      <c r="C1999" s="270"/>
      <c r="D1999" s="270"/>
      <c r="E1999" s="271"/>
      <c r="F1999" s="271"/>
      <c r="G1999" s="272"/>
      <c r="H1999" s="271"/>
      <c r="I1999" s="273"/>
    </row>
    <row r="2000" spans="1:9" s="263" customFormat="1" ht="12.75">
      <c r="A2000" s="269"/>
      <c r="B2000" s="269"/>
      <c r="C2000" s="270"/>
      <c r="D2000" s="270"/>
      <c r="E2000" s="271"/>
      <c r="F2000" s="271"/>
      <c r="G2000" s="272"/>
      <c r="H2000" s="271"/>
      <c r="I2000" s="273"/>
    </row>
    <row r="2001" spans="1:9" s="263" customFormat="1" ht="12.75">
      <c r="A2001" s="269"/>
      <c r="B2001" s="269"/>
      <c r="C2001" s="270"/>
      <c r="D2001" s="270"/>
      <c r="E2001" s="271"/>
      <c r="F2001" s="271"/>
      <c r="G2001" s="272"/>
      <c r="H2001" s="271"/>
      <c r="I2001" s="273"/>
    </row>
    <row r="2002" spans="1:9" s="263" customFormat="1" ht="12.75">
      <c r="A2002" s="269"/>
      <c r="B2002" s="269"/>
      <c r="C2002" s="270"/>
      <c r="D2002" s="270"/>
      <c r="E2002" s="271"/>
      <c r="F2002" s="271"/>
      <c r="G2002" s="272"/>
      <c r="H2002" s="271"/>
      <c r="I2002" s="273"/>
    </row>
    <row r="2003" spans="1:9" s="263" customFormat="1" ht="12.75">
      <c r="A2003" s="269"/>
      <c r="B2003" s="269"/>
      <c r="C2003" s="270"/>
      <c r="D2003" s="270"/>
      <c r="E2003" s="271"/>
      <c r="F2003" s="271"/>
      <c r="G2003" s="272"/>
      <c r="H2003" s="271"/>
      <c r="I2003" s="273"/>
    </row>
    <row r="2004" spans="1:9" s="263" customFormat="1" ht="12.75">
      <c r="A2004" s="269"/>
      <c r="B2004" s="269"/>
      <c r="C2004" s="270"/>
      <c r="D2004" s="270"/>
      <c r="E2004" s="271"/>
      <c r="F2004" s="271"/>
      <c r="G2004" s="272"/>
      <c r="H2004" s="271"/>
      <c r="I2004" s="273"/>
    </row>
    <row r="2005" spans="1:9" s="263" customFormat="1" ht="12.75">
      <c r="A2005" s="269"/>
      <c r="B2005" s="269"/>
      <c r="C2005" s="270"/>
      <c r="D2005" s="270"/>
      <c r="E2005" s="271"/>
      <c r="F2005" s="271"/>
      <c r="G2005" s="272"/>
      <c r="H2005" s="271"/>
      <c r="I2005" s="273"/>
    </row>
    <row r="2006" spans="1:9" s="263" customFormat="1" ht="12.75">
      <c r="A2006" s="269"/>
      <c r="B2006" s="269"/>
      <c r="C2006" s="270"/>
      <c r="D2006" s="270"/>
      <c r="E2006" s="271"/>
      <c r="F2006" s="271"/>
      <c r="G2006" s="272"/>
      <c r="H2006" s="271"/>
      <c r="I2006" s="273"/>
    </row>
    <row r="2007" spans="1:13" s="263" customFormat="1" ht="12.75">
      <c r="A2007" s="269"/>
      <c r="B2007" s="269"/>
      <c r="C2007" s="270"/>
      <c r="D2007" s="270"/>
      <c r="E2007" s="271"/>
      <c r="F2007" s="271"/>
      <c r="G2007" s="272"/>
      <c r="H2007" s="271"/>
      <c r="I2007" s="273"/>
      <c r="J2007" s="274"/>
      <c r="K2007" s="274"/>
      <c r="L2007" s="274"/>
      <c r="M2007" s="274"/>
    </row>
    <row r="2008" spans="1:29" s="263" customFormat="1" ht="12.75">
      <c r="A2008" s="269"/>
      <c r="B2008" s="269"/>
      <c r="C2008" s="270"/>
      <c r="D2008" s="270"/>
      <c r="E2008" s="271"/>
      <c r="F2008" s="271"/>
      <c r="G2008" s="272"/>
      <c r="H2008" s="271"/>
      <c r="I2008" s="273"/>
      <c r="J2008" s="182"/>
      <c r="K2008" s="182"/>
      <c r="L2008" s="182"/>
      <c r="M2008" s="182"/>
      <c r="N2008" s="274"/>
      <c r="O2008" s="274"/>
      <c r="P2008" s="274"/>
      <c r="Q2008" s="274"/>
      <c r="R2008" s="274"/>
      <c r="S2008" s="274"/>
      <c r="T2008" s="274"/>
      <c r="U2008" s="274"/>
      <c r="V2008" s="274"/>
      <c r="W2008" s="274"/>
      <c r="X2008" s="274"/>
      <c r="Y2008" s="274"/>
      <c r="Z2008" s="274"/>
      <c r="AA2008" s="274"/>
      <c r="AB2008" s="274"/>
      <c r="AC2008" s="274"/>
    </row>
    <row r="2009" spans="1:29" s="263" customFormat="1" ht="12.75">
      <c r="A2009" s="269"/>
      <c r="B2009" s="269"/>
      <c r="C2009" s="270"/>
      <c r="D2009" s="270"/>
      <c r="E2009" s="271"/>
      <c r="F2009" s="271"/>
      <c r="G2009" s="272"/>
      <c r="H2009" s="271"/>
      <c r="I2009" s="273"/>
      <c r="J2009" s="182"/>
      <c r="K2009" s="182"/>
      <c r="L2009" s="182"/>
      <c r="M2009" s="182"/>
      <c r="N2009" s="182"/>
      <c r="O2009" s="182"/>
      <c r="P2009" s="182"/>
      <c r="Q2009" s="182"/>
      <c r="R2009" s="182"/>
      <c r="S2009" s="182"/>
      <c r="T2009" s="182"/>
      <c r="U2009" s="182"/>
      <c r="V2009" s="182"/>
      <c r="W2009" s="182"/>
      <c r="X2009" s="182"/>
      <c r="Y2009" s="182"/>
      <c r="Z2009" s="182"/>
      <c r="AA2009" s="182"/>
      <c r="AB2009" s="182"/>
      <c r="AC2009" s="182"/>
    </row>
    <row r="2010" spans="1:29" s="263" customFormat="1" ht="12.75">
      <c r="A2010" s="269"/>
      <c r="B2010" s="269"/>
      <c r="C2010" s="270"/>
      <c r="D2010" s="270"/>
      <c r="E2010" s="271"/>
      <c r="F2010" s="271"/>
      <c r="G2010" s="272"/>
      <c r="H2010" s="271"/>
      <c r="I2010" s="273"/>
      <c r="J2010" s="182"/>
      <c r="K2010" s="182"/>
      <c r="L2010" s="182"/>
      <c r="M2010" s="182"/>
      <c r="N2010" s="182"/>
      <c r="O2010" s="182"/>
      <c r="P2010" s="182"/>
      <c r="Q2010" s="182"/>
      <c r="R2010" s="182"/>
      <c r="S2010" s="182"/>
      <c r="T2010" s="182"/>
      <c r="U2010" s="182"/>
      <c r="V2010" s="182"/>
      <c r="W2010" s="182"/>
      <c r="X2010" s="182"/>
      <c r="Y2010" s="182"/>
      <c r="Z2010" s="182"/>
      <c r="AA2010" s="182"/>
      <c r="AB2010" s="182"/>
      <c r="AC2010" s="182"/>
    </row>
    <row r="2011" spans="1:29" s="263" customFormat="1" ht="12.75">
      <c r="A2011" s="269"/>
      <c r="B2011" s="269"/>
      <c r="C2011" s="270"/>
      <c r="D2011" s="270"/>
      <c r="E2011" s="271"/>
      <c r="F2011" s="271"/>
      <c r="G2011" s="272"/>
      <c r="H2011" s="271"/>
      <c r="I2011" s="273"/>
      <c r="J2011" s="182"/>
      <c r="K2011" s="182"/>
      <c r="L2011" s="182"/>
      <c r="M2011" s="182"/>
      <c r="N2011" s="182"/>
      <c r="O2011" s="182"/>
      <c r="P2011" s="182"/>
      <c r="Q2011" s="182"/>
      <c r="R2011" s="182"/>
      <c r="S2011" s="182"/>
      <c r="T2011" s="182"/>
      <c r="U2011" s="182"/>
      <c r="V2011" s="182"/>
      <c r="W2011" s="182"/>
      <c r="X2011" s="182"/>
      <c r="Y2011" s="182"/>
      <c r="Z2011" s="182"/>
      <c r="AA2011" s="182"/>
      <c r="AB2011" s="182"/>
      <c r="AC2011" s="182"/>
    </row>
    <row r="2012" spans="1:29" s="263" customFormat="1" ht="12.75">
      <c r="A2012" s="269"/>
      <c r="B2012" s="269"/>
      <c r="C2012" s="270"/>
      <c r="D2012" s="270"/>
      <c r="E2012" s="271"/>
      <c r="F2012" s="271"/>
      <c r="G2012" s="272"/>
      <c r="H2012" s="271"/>
      <c r="I2012" s="273"/>
      <c r="J2012" s="182"/>
      <c r="K2012" s="182"/>
      <c r="L2012" s="182"/>
      <c r="M2012" s="182"/>
      <c r="N2012" s="182"/>
      <c r="O2012" s="182"/>
      <c r="P2012" s="182"/>
      <c r="Q2012" s="182"/>
      <c r="R2012" s="182"/>
      <c r="S2012" s="182"/>
      <c r="T2012" s="182"/>
      <c r="U2012" s="182"/>
      <c r="V2012" s="182"/>
      <c r="W2012" s="182"/>
      <c r="X2012" s="182"/>
      <c r="Y2012" s="182"/>
      <c r="Z2012" s="182"/>
      <c r="AA2012" s="182"/>
      <c r="AB2012" s="182"/>
      <c r="AC2012" s="182"/>
    </row>
    <row r="2013" spans="1:29" s="263" customFormat="1" ht="12.75">
      <c r="A2013" s="269"/>
      <c r="B2013" s="269"/>
      <c r="C2013" s="270"/>
      <c r="D2013" s="270"/>
      <c r="E2013" s="271"/>
      <c r="F2013" s="271"/>
      <c r="G2013" s="272"/>
      <c r="H2013" s="271"/>
      <c r="I2013" s="273"/>
      <c r="J2013" s="182"/>
      <c r="K2013" s="182"/>
      <c r="L2013" s="182"/>
      <c r="M2013" s="182"/>
      <c r="N2013" s="182"/>
      <c r="O2013" s="182"/>
      <c r="P2013" s="182"/>
      <c r="Q2013" s="182"/>
      <c r="R2013" s="182"/>
      <c r="S2013" s="182"/>
      <c r="T2013" s="182"/>
      <c r="U2013" s="182"/>
      <c r="V2013" s="182"/>
      <c r="W2013" s="182"/>
      <c r="X2013" s="182"/>
      <c r="Y2013" s="182"/>
      <c r="Z2013" s="182"/>
      <c r="AA2013" s="182"/>
      <c r="AB2013" s="182"/>
      <c r="AC2013" s="182"/>
    </row>
    <row r="2014" spans="1:29" s="263" customFormat="1" ht="12.75">
      <c r="A2014" s="269"/>
      <c r="B2014" s="269"/>
      <c r="C2014" s="270"/>
      <c r="D2014" s="270"/>
      <c r="E2014" s="271"/>
      <c r="F2014" s="271"/>
      <c r="G2014" s="272"/>
      <c r="H2014" s="271"/>
      <c r="I2014" s="273"/>
      <c r="J2014" s="182"/>
      <c r="K2014" s="182"/>
      <c r="L2014" s="182"/>
      <c r="M2014" s="182"/>
      <c r="N2014" s="182"/>
      <c r="O2014" s="182"/>
      <c r="P2014" s="182"/>
      <c r="Q2014" s="182"/>
      <c r="R2014" s="182"/>
      <c r="S2014" s="182"/>
      <c r="T2014" s="182"/>
      <c r="U2014" s="182"/>
      <c r="V2014" s="182"/>
      <c r="W2014" s="182"/>
      <c r="X2014" s="182"/>
      <c r="Y2014" s="182"/>
      <c r="Z2014" s="182"/>
      <c r="AA2014" s="182"/>
      <c r="AB2014" s="182"/>
      <c r="AC2014" s="182"/>
    </row>
    <row r="2015" spans="1:29" s="263" customFormat="1" ht="12.75">
      <c r="A2015" s="269"/>
      <c r="B2015" s="269"/>
      <c r="C2015" s="270"/>
      <c r="D2015" s="270"/>
      <c r="E2015" s="271"/>
      <c r="F2015" s="271"/>
      <c r="G2015" s="272"/>
      <c r="H2015" s="271"/>
      <c r="I2015" s="273"/>
      <c r="J2015" s="182"/>
      <c r="K2015" s="182"/>
      <c r="L2015" s="182"/>
      <c r="M2015" s="182"/>
      <c r="N2015" s="182"/>
      <c r="O2015" s="182"/>
      <c r="P2015" s="182"/>
      <c r="Q2015" s="182"/>
      <c r="R2015" s="182"/>
      <c r="S2015" s="182"/>
      <c r="T2015" s="182"/>
      <c r="U2015" s="182"/>
      <c r="V2015" s="182"/>
      <c r="W2015" s="182"/>
      <c r="X2015" s="182"/>
      <c r="Y2015" s="182"/>
      <c r="Z2015" s="182"/>
      <c r="AA2015" s="182"/>
      <c r="AB2015" s="182"/>
      <c r="AC2015" s="182"/>
    </row>
    <row r="2016" spans="1:29" s="263" customFormat="1" ht="12.75">
      <c r="A2016" s="269"/>
      <c r="B2016" s="269"/>
      <c r="C2016" s="270"/>
      <c r="D2016" s="270"/>
      <c r="E2016" s="271"/>
      <c r="F2016" s="271"/>
      <c r="G2016" s="272"/>
      <c r="H2016" s="271"/>
      <c r="I2016" s="273"/>
      <c r="J2016" s="182"/>
      <c r="K2016" s="182"/>
      <c r="L2016" s="182"/>
      <c r="M2016" s="182"/>
      <c r="N2016" s="182"/>
      <c r="O2016" s="182"/>
      <c r="P2016" s="182"/>
      <c r="Q2016" s="182"/>
      <c r="R2016" s="182"/>
      <c r="S2016" s="182"/>
      <c r="T2016" s="182"/>
      <c r="U2016" s="182"/>
      <c r="V2016" s="182"/>
      <c r="W2016" s="182"/>
      <c r="X2016" s="182"/>
      <c r="Y2016" s="182"/>
      <c r="Z2016" s="182"/>
      <c r="AA2016" s="182"/>
      <c r="AB2016" s="182"/>
      <c r="AC2016" s="182"/>
    </row>
    <row r="2017" spans="1:29" s="263" customFormat="1" ht="12.75">
      <c r="A2017" s="269"/>
      <c r="B2017" s="269"/>
      <c r="C2017" s="270"/>
      <c r="D2017" s="270"/>
      <c r="E2017" s="271"/>
      <c r="F2017" s="271"/>
      <c r="G2017" s="272"/>
      <c r="H2017" s="271"/>
      <c r="I2017" s="273"/>
      <c r="J2017" s="182"/>
      <c r="K2017" s="182"/>
      <c r="L2017" s="182"/>
      <c r="M2017" s="182"/>
      <c r="N2017" s="182"/>
      <c r="O2017" s="182"/>
      <c r="P2017" s="182"/>
      <c r="Q2017" s="182"/>
      <c r="R2017" s="182"/>
      <c r="S2017" s="182"/>
      <c r="T2017" s="182"/>
      <c r="U2017" s="182"/>
      <c r="V2017" s="182"/>
      <c r="W2017" s="182"/>
      <c r="X2017" s="182"/>
      <c r="Y2017" s="182"/>
      <c r="Z2017" s="182"/>
      <c r="AA2017" s="182"/>
      <c r="AB2017" s="182"/>
      <c r="AC2017" s="182"/>
    </row>
    <row r="2018" spans="1:29" s="263" customFormat="1" ht="12.75">
      <c r="A2018" s="269"/>
      <c r="B2018" s="269"/>
      <c r="C2018" s="270"/>
      <c r="D2018" s="270"/>
      <c r="E2018" s="271"/>
      <c r="F2018" s="271"/>
      <c r="G2018" s="272"/>
      <c r="H2018" s="271"/>
      <c r="I2018" s="273"/>
      <c r="J2018" s="182"/>
      <c r="K2018" s="182"/>
      <c r="L2018" s="182"/>
      <c r="M2018" s="182"/>
      <c r="N2018" s="182"/>
      <c r="O2018" s="182"/>
      <c r="P2018" s="182"/>
      <c r="Q2018" s="182"/>
      <c r="R2018" s="182"/>
      <c r="S2018" s="182"/>
      <c r="T2018" s="182"/>
      <c r="U2018" s="182"/>
      <c r="V2018" s="182"/>
      <c r="W2018" s="182"/>
      <c r="X2018" s="182"/>
      <c r="Y2018" s="182"/>
      <c r="Z2018" s="182"/>
      <c r="AA2018" s="182"/>
      <c r="AB2018" s="182"/>
      <c r="AC2018" s="182"/>
    </row>
    <row r="2019" spans="1:29" s="263" customFormat="1" ht="12.75">
      <c r="A2019" s="269"/>
      <c r="B2019" s="269"/>
      <c r="C2019" s="270"/>
      <c r="D2019" s="270"/>
      <c r="E2019" s="271"/>
      <c r="F2019" s="271"/>
      <c r="G2019" s="272"/>
      <c r="H2019" s="271"/>
      <c r="I2019" s="273"/>
      <c r="J2019" s="182"/>
      <c r="K2019" s="182"/>
      <c r="L2019" s="182"/>
      <c r="M2019" s="182"/>
      <c r="N2019" s="182"/>
      <c r="O2019" s="182"/>
      <c r="P2019" s="182"/>
      <c r="Q2019" s="182"/>
      <c r="R2019" s="182"/>
      <c r="S2019" s="182"/>
      <c r="T2019" s="182"/>
      <c r="U2019" s="182"/>
      <c r="V2019" s="182"/>
      <c r="W2019" s="182"/>
      <c r="X2019" s="182"/>
      <c r="Y2019" s="182"/>
      <c r="Z2019" s="182"/>
      <c r="AA2019" s="182"/>
      <c r="AB2019" s="182"/>
      <c r="AC2019" s="182"/>
    </row>
    <row r="2020" spans="1:29" s="263" customFormat="1" ht="12.75">
      <c r="A2020" s="269"/>
      <c r="B2020" s="269"/>
      <c r="C2020" s="270"/>
      <c r="D2020" s="270"/>
      <c r="E2020" s="271"/>
      <c r="F2020" s="271"/>
      <c r="G2020" s="272"/>
      <c r="H2020" s="271"/>
      <c r="I2020" s="273"/>
      <c r="J2020" s="182"/>
      <c r="K2020" s="182"/>
      <c r="L2020" s="182"/>
      <c r="M2020" s="182"/>
      <c r="N2020" s="182"/>
      <c r="O2020" s="182"/>
      <c r="P2020" s="182"/>
      <c r="Q2020" s="182"/>
      <c r="R2020" s="182"/>
      <c r="S2020" s="182"/>
      <c r="T2020" s="182"/>
      <c r="U2020" s="182"/>
      <c r="V2020" s="182"/>
      <c r="W2020" s="182"/>
      <c r="X2020" s="182"/>
      <c r="Y2020" s="182"/>
      <c r="Z2020" s="182"/>
      <c r="AA2020" s="182"/>
      <c r="AB2020" s="182"/>
      <c r="AC2020" s="182"/>
    </row>
    <row r="2021" spans="1:29" s="263" customFormat="1" ht="12.75">
      <c r="A2021" s="269"/>
      <c r="B2021" s="269"/>
      <c r="C2021" s="270"/>
      <c r="D2021" s="270"/>
      <c r="E2021" s="271"/>
      <c r="F2021" s="271"/>
      <c r="G2021" s="272"/>
      <c r="H2021" s="271"/>
      <c r="I2021" s="273"/>
      <c r="J2021" s="182"/>
      <c r="K2021" s="182"/>
      <c r="L2021" s="182"/>
      <c r="M2021" s="182"/>
      <c r="N2021" s="182"/>
      <c r="O2021" s="182"/>
      <c r="P2021" s="182"/>
      <c r="Q2021" s="182"/>
      <c r="R2021" s="182"/>
      <c r="S2021" s="182"/>
      <c r="T2021" s="182"/>
      <c r="U2021" s="182"/>
      <c r="V2021" s="182"/>
      <c r="W2021" s="182"/>
      <c r="X2021" s="182"/>
      <c r="Y2021" s="182"/>
      <c r="Z2021" s="182"/>
      <c r="AA2021" s="182"/>
      <c r="AB2021" s="182"/>
      <c r="AC2021" s="182"/>
    </row>
    <row r="2022" spans="1:29" s="263" customFormat="1" ht="12.75">
      <c r="A2022" s="269"/>
      <c r="B2022" s="269"/>
      <c r="C2022" s="270"/>
      <c r="D2022" s="270"/>
      <c r="E2022" s="271"/>
      <c r="F2022" s="271"/>
      <c r="G2022" s="272"/>
      <c r="H2022" s="271"/>
      <c r="I2022" s="273"/>
      <c r="J2022" s="182"/>
      <c r="K2022" s="182"/>
      <c r="L2022" s="182"/>
      <c r="M2022" s="182"/>
      <c r="N2022" s="182"/>
      <c r="O2022" s="182"/>
      <c r="P2022" s="182"/>
      <c r="Q2022" s="182"/>
      <c r="R2022" s="182"/>
      <c r="S2022" s="182"/>
      <c r="T2022" s="182"/>
      <c r="U2022" s="182"/>
      <c r="V2022" s="182"/>
      <c r="W2022" s="182"/>
      <c r="X2022" s="182"/>
      <c r="Y2022" s="182"/>
      <c r="Z2022" s="182"/>
      <c r="AA2022" s="182"/>
      <c r="AB2022" s="182"/>
      <c r="AC2022" s="182"/>
    </row>
    <row r="2023" spans="1:29" s="263" customFormat="1" ht="12.75">
      <c r="A2023" s="269"/>
      <c r="B2023" s="269"/>
      <c r="C2023" s="270"/>
      <c r="D2023" s="270"/>
      <c r="E2023" s="271"/>
      <c r="F2023" s="271"/>
      <c r="G2023" s="272"/>
      <c r="H2023" s="271"/>
      <c r="I2023" s="273"/>
      <c r="J2023" s="182"/>
      <c r="K2023" s="182"/>
      <c r="L2023" s="182"/>
      <c r="M2023" s="182"/>
      <c r="N2023" s="182"/>
      <c r="O2023" s="182"/>
      <c r="P2023" s="182"/>
      <c r="Q2023" s="182"/>
      <c r="R2023" s="182"/>
      <c r="S2023" s="182"/>
      <c r="T2023" s="182"/>
      <c r="U2023" s="182"/>
      <c r="V2023" s="182"/>
      <c r="W2023" s="182"/>
      <c r="X2023" s="182"/>
      <c r="Y2023" s="182"/>
      <c r="Z2023" s="182"/>
      <c r="AA2023" s="182"/>
      <c r="AB2023" s="182"/>
      <c r="AC2023" s="182"/>
    </row>
    <row r="2024" spans="1:29" s="263" customFormat="1" ht="12.75">
      <c r="A2024" s="269"/>
      <c r="B2024" s="269"/>
      <c r="C2024" s="270"/>
      <c r="D2024" s="270"/>
      <c r="E2024" s="271"/>
      <c r="F2024" s="271"/>
      <c r="G2024" s="272"/>
      <c r="H2024" s="271"/>
      <c r="I2024" s="273"/>
      <c r="J2024" s="182"/>
      <c r="K2024" s="182"/>
      <c r="L2024" s="182"/>
      <c r="M2024" s="182"/>
      <c r="N2024" s="182"/>
      <c r="O2024" s="182"/>
      <c r="P2024" s="182"/>
      <c r="Q2024" s="182"/>
      <c r="R2024" s="182"/>
      <c r="S2024" s="182"/>
      <c r="T2024" s="182"/>
      <c r="U2024" s="182"/>
      <c r="V2024" s="182"/>
      <c r="W2024" s="182"/>
      <c r="X2024" s="182"/>
      <c r="Y2024" s="182"/>
      <c r="Z2024" s="182"/>
      <c r="AA2024" s="182"/>
      <c r="AB2024" s="182"/>
      <c r="AC2024" s="182"/>
    </row>
    <row r="2025" spans="1:29" s="263" customFormat="1" ht="12.75">
      <c r="A2025" s="269"/>
      <c r="B2025" s="269"/>
      <c r="C2025" s="270"/>
      <c r="D2025" s="270"/>
      <c r="E2025" s="271"/>
      <c r="F2025" s="271"/>
      <c r="G2025" s="272"/>
      <c r="H2025" s="271"/>
      <c r="I2025" s="273"/>
      <c r="J2025" s="182"/>
      <c r="K2025" s="182"/>
      <c r="L2025" s="182"/>
      <c r="M2025" s="182"/>
      <c r="N2025" s="182"/>
      <c r="O2025" s="182"/>
      <c r="P2025" s="182"/>
      <c r="Q2025" s="182"/>
      <c r="R2025" s="182"/>
      <c r="S2025" s="182"/>
      <c r="T2025" s="182"/>
      <c r="U2025" s="182"/>
      <c r="V2025" s="182"/>
      <c r="W2025" s="182"/>
      <c r="X2025" s="182"/>
      <c r="Y2025" s="182"/>
      <c r="Z2025" s="182"/>
      <c r="AA2025" s="182"/>
      <c r="AB2025" s="182"/>
      <c r="AC2025" s="182"/>
    </row>
    <row r="2026" spans="1:29" s="263" customFormat="1" ht="12.75">
      <c r="A2026" s="269"/>
      <c r="B2026" s="269"/>
      <c r="C2026" s="270"/>
      <c r="D2026" s="270"/>
      <c r="E2026" s="271"/>
      <c r="F2026" s="271"/>
      <c r="G2026" s="272"/>
      <c r="H2026" s="271"/>
      <c r="I2026" s="273"/>
      <c r="J2026" s="182"/>
      <c r="K2026" s="182"/>
      <c r="L2026" s="182"/>
      <c r="M2026" s="182"/>
      <c r="N2026" s="182"/>
      <c r="O2026" s="182"/>
      <c r="P2026" s="182"/>
      <c r="Q2026" s="182"/>
      <c r="R2026" s="182"/>
      <c r="S2026" s="182"/>
      <c r="T2026" s="182"/>
      <c r="U2026" s="182"/>
      <c r="V2026" s="182"/>
      <c r="W2026" s="182"/>
      <c r="X2026" s="182"/>
      <c r="Y2026" s="182"/>
      <c r="Z2026" s="182"/>
      <c r="AA2026" s="182"/>
      <c r="AB2026" s="182"/>
      <c r="AC2026" s="182"/>
    </row>
    <row r="2027" spans="1:29" s="263" customFormat="1" ht="12.75">
      <c r="A2027" s="269"/>
      <c r="B2027" s="269"/>
      <c r="C2027" s="270"/>
      <c r="D2027" s="270"/>
      <c r="E2027" s="271"/>
      <c r="F2027" s="271"/>
      <c r="G2027" s="272"/>
      <c r="H2027" s="271"/>
      <c r="I2027" s="273"/>
      <c r="J2027" s="182"/>
      <c r="K2027" s="182"/>
      <c r="L2027" s="182"/>
      <c r="M2027" s="182"/>
      <c r="N2027" s="182"/>
      <c r="O2027" s="182"/>
      <c r="P2027" s="182"/>
      <c r="Q2027" s="182"/>
      <c r="R2027" s="182"/>
      <c r="S2027" s="182"/>
      <c r="T2027" s="182"/>
      <c r="U2027" s="182"/>
      <c r="V2027" s="182"/>
      <c r="W2027" s="182"/>
      <c r="X2027" s="182"/>
      <c r="Y2027" s="182"/>
      <c r="Z2027" s="182"/>
      <c r="AA2027" s="182"/>
      <c r="AB2027" s="182"/>
      <c r="AC2027" s="182"/>
    </row>
    <row r="2028" spans="1:29" s="263" customFormat="1" ht="12.75">
      <c r="A2028" s="269"/>
      <c r="B2028" s="269"/>
      <c r="C2028" s="270"/>
      <c r="D2028" s="270"/>
      <c r="E2028" s="271"/>
      <c r="F2028" s="271"/>
      <c r="G2028" s="272"/>
      <c r="H2028" s="271"/>
      <c r="I2028" s="273"/>
      <c r="J2028" s="182"/>
      <c r="K2028" s="182"/>
      <c r="L2028" s="182"/>
      <c r="M2028" s="182"/>
      <c r="N2028" s="182"/>
      <c r="O2028" s="182"/>
      <c r="P2028" s="182"/>
      <c r="Q2028" s="182"/>
      <c r="R2028" s="182"/>
      <c r="S2028" s="182"/>
      <c r="T2028" s="182"/>
      <c r="U2028" s="182"/>
      <c r="V2028" s="182"/>
      <c r="W2028" s="182"/>
      <c r="X2028" s="182"/>
      <c r="Y2028" s="182"/>
      <c r="Z2028" s="182"/>
      <c r="AA2028" s="182"/>
      <c r="AB2028" s="182"/>
      <c r="AC2028" s="182"/>
    </row>
    <row r="2029" spans="1:29" s="263" customFormat="1" ht="12.75">
      <c r="A2029" s="269"/>
      <c r="B2029" s="269"/>
      <c r="C2029" s="270"/>
      <c r="D2029" s="270"/>
      <c r="E2029" s="271"/>
      <c r="F2029" s="271"/>
      <c r="G2029" s="272"/>
      <c r="H2029" s="271"/>
      <c r="I2029" s="273"/>
      <c r="J2029" s="182"/>
      <c r="K2029" s="182"/>
      <c r="L2029" s="182"/>
      <c r="M2029" s="182"/>
      <c r="N2029" s="182"/>
      <c r="O2029" s="182"/>
      <c r="P2029" s="182"/>
      <c r="Q2029" s="182"/>
      <c r="R2029" s="182"/>
      <c r="S2029" s="182"/>
      <c r="T2029" s="182"/>
      <c r="U2029" s="182"/>
      <c r="V2029" s="182"/>
      <c r="W2029" s="182"/>
      <c r="X2029" s="182"/>
      <c r="Y2029" s="182"/>
      <c r="Z2029" s="182"/>
      <c r="AA2029" s="182"/>
      <c r="AB2029" s="182"/>
      <c r="AC2029" s="182"/>
    </row>
    <row r="2030" spans="1:29" s="263" customFormat="1" ht="12.75">
      <c r="A2030" s="269"/>
      <c r="B2030" s="269"/>
      <c r="C2030" s="270"/>
      <c r="D2030" s="270"/>
      <c r="E2030" s="271"/>
      <c r="F2030" s="271"/>
      <c r="G2030" s="272"/>
      <c r="H2030" s="271"/>
      <c r="I2030" s="273"/>
      <c r="J2030" s="182"/>
      <c r="K2030" s="182"/>
      <c r="L2030" s="182"/>
      <c r="M2030" s="182"/>
      <c r="N2030" s="182"/>
      <c r="O2030" s="182"/>
      <c r="P2030" s="182"/>
      <c r="Q2030" s="182"/>
      <c r="R2030" s="182"/>
      <c r="S2030" s="182"/>
      <c r="T2030" s="182"/>
      <c r="U2030" s="182"/>
      <c r="V2030" s="182"/>
      <c r="W2030" s="182"/>
      <c r="X2030" s="182"/>
      <c r="Y2030" s="182"/>
      <c r="Z2030" s="182"/>
      <c r="AA2030" s="182"/>
      <c r="AB2030" s="182"/>
      <c r="AC2030" s="182"/>
    </row>
    <row r="2031" spans="1:29" s="263" customFormat="1" ht="12.75">
      <c r="A2031" s="269"/>
      <c r="B2031" s="269"/>
      <c r="C2031" s="270"/>
      <c r="D2031" s="270"/>
      <c r="E2031" s="271"/>
      <c r="F2031" s="271"/>
      <c r="G2031" s="272"/>
      <c r="H2031" s="271"/>
      <c r="I2031" s="273"/>
      <c r="J2031" s="182"/>
      <c r="K2031" s="182"/>
      <c r="L2031" s="182"/>
      <c r="M2031" s="182"/>
      <c r="N2031" s="182"/>
      <c r="O2031" s="182"/>
      <c r="P2031" s="182"/>
      <c r="Q2031" s="182"/>
      <c r="R2031" s="182"/>
      <c r="S2031" s="182"/>
      <c r="T2031" s="182"/>
      <c r="U2031" s="182"/>
      <c r="V2031" s="182"/>
      <c r="W2031" s="182"/>
      <c r="X2031" s="182"/>
      <c r="Y2031" s="182"/>
      <c r="Z2031" s="182"/>
      <c r="AA2031" s="182"/>
      <c r="AB2031" s="182"/>
      <c r="AC2031" s="182"/>
    </row>
    <row r="2032" spans="1:29" s="263" customFormat="1" ht="12.75">
      <c r="A2032" s="269"/>
      <c r="B2032" s="269"/>
      <c r="C2032" s="270"/>
      <c r="D2032" s="270"/>
      <c r="E2032" s="271"/>
      <c r="F2032" s="271"/>
      <c r="G2032" s="272"/>
      <c r="H2032" s="271"/>
      <c r="I2032" s="273"/>
      <c r="J2032" s="182"/>
      <c r="K2032" s="182"/>
      <c r="L2032" s="182"/>
      <c r="M2032" s="182"/>
      <c r="N2032" s="182"/>
      <c r="O2032" s="182"/>
      <c r="P2032" s="182"/>
      <c r="Q2032" s="182"/>
      <c r="R2032" s="182"/>
      <c r="S2032" s="182"/>
      <c r="T2032" s="182"/>
      <c r="U2032" s="182"/>
      <c r="V2032" s="182"/>
      <c r="W2032" s="182"/>
      <c r="X2032" s="182"/>
      <c r="Y2032" s="182"/>
      <c r="Z2032" s="182"/>
      <c r="AA2032" s="182"/>
      <c r="AB2032" s="182"/>
      <c r="AC2032" s="182"/>
    </row>
    <row r="2033" spans="1:29" s="263" customFormat="1" ht="12.75">
      <c r="A2033" s="269"/>
      <c r="B2033" s="269"/>
      <c r="C2033" s="270"/>
      <c r="D2033" s="270"/>
      <c r="E2033" s="271"/>
      <c r="F2033" s="271"/>
      <c r="G2033" s="272"/>
      <c r="H2033" s="271"/>
      <c r="I2033" s="273"/>
      <c r="J2033" s="182"/>
      <c r="K2033" s="182"/>
      <c r="L2033" s="182"/>
      <c r="M2033" s="182"/>
      <c r="N2033" s="182"/>
      <c r="O2033" s="182"/>
      <c r="P2033" s="182"/>
      <c r="Q2033" s="182"/>
      <c r="R2033" s="182"/>
      <c r="S2033" s="182"/>
      <c r="T2033" s="182"/>
      <c r="U2033" s="182"/>
      <c r="V2033" s="182"/>
      <c r="W2033" s="182"/>
      <c r="X2033" s="182"/>
      <c r="Y2033" s="182"/>
      <c r="Z2033" s="182"/>
      <c r="AA2033" s="182"/>
      <c r="AB2033" s="182"/>
      <c r="AC2033" s="182"/>
    </row>
    <row r="2034" spans="1:29" s="263" customFormat="1" ht="12.75">
      <c r="A2034" s="269"/>
      <c r="B2034" s="269"/>
      <c r="C2034" s="270"/>
      <c r="D2034" s="270"/>
      <c r="E2034" s="271"/>
      <c r="F2034" s="271"/>
      <c r="G2034" s="272"/>
      <c r="H2034" s="271"/>
      <c r="I2034" s="273"/>
      <c r="J2034" s="182"/>
      <c r="K2034" s="182"/>
      <c r="L2034" s="182"/>
      <c r="M2034" s="182"/>
      <c r="N2034" s="182"/>
      <c r="O2034" s="182"/>
      <c r="P2034" s="182"/>
      <c r="Q2034" s="182"/>
      <c r="R2034" s="182"/>
      <c r="S2034" s="182"/>
      <c r="T2034" s="182"/>
      <c r="U2034" s="182"/>
      <c r="V2034" s="182"/>
      <c r="W2034" s="182"/>
      <c r="X2034" s="182"/>
      <c r="Y2034" s="182"/>
      <c r="Z2034" s="182"/>
      <c r="AA2034" s="182"/>
      <c r="AB2034" s="182"/>
      <c r="AC2034" s="182"/>
    </row>
    <row r="2035" spans="1:29" s="263" customFormat="1" ht="12.75">
      <c r="A2035" s="269"/>
      <c r="B2035" s="269"/>
      <c r="C2035" s="270"/>
      <c r="D2035" s="270"/>
      <c r="E2035" s="271"/>
      <c r="F2035" s="271"/>
      <c r="G2035" s="272"/>
      <c r="H2035" s="271"/>
      <c r="I2035" s="273"/>
      <c r="J2035" s="182"/>
      <c r="K2035" s="182"/>
      <c r="L2035" s="182"/>
      <c r="M2035" s="182"/>
      <c r="N2035" s="182"/>
      <c r="O2035" s="182"/>
      <c r="P2035" s="182"/>
      <c r="Q2035" s="182"/>
      <c r="R2035" s="182"/>
      <c r="S2035" s="182"/>
      <c r="T2035" s="182"/>
      <c r="U2035" s="182"/>
      <c r="V2035" s="182"/>
      <c r="W2035" s="182"/>
      <c r="X2035" s="182"/>
      <c r="Y2035" s="182"/>
      <c r="Z2035" s="182"/>
      <c r="AA2035" s="182"/>
      <c r="AB2035" s="182"/>
      <c r="AC2035" s="182"/>
    </row>
    <row r="2036" spans="1:29" s="263" customFormat="1" ht="12.75">
      <c r="A2036" s="269"/>
      <c r="B2036" s="269"/>
      <c r="C2036" s="270"/>
      <c r="D2036" s="270"/>
      <c r="E2036" s="271"/>
      <c r="F2036" s="271"/>
      <c r="G2036" s="272"/>
      <c r="H2036" s="271"/>
      <c r="I2036" s="273"/>
      <c r="J2036" s="182"/>
      <c r="K2036" s="182"/>
      <c r="L2036" s="182"/>
      <c r="M2036" s="182"/>
      <c r="N2036" s="182"/>
      <c r="O2036" s="182"/>
      <c r="P2036" s="182"/>
      <c r="Q2036" s="182"/>
      <c r="R2036" s="182"/>
      <c r="S2036" s="182"/>
      <c r="T2036" s="182"/>
      <c r="U2036" s="182"/>
      <c r="V2036" s="182"/>
      <c r="W2036" s="182"/>
      <c r="X2036" s="182"/>
      <c r="Y2036" s="182"/>
      <c r="Z2036" s="182"/>
      <c r="AA2036" s="182"/>
      <c r="AB2036" s="182"/>
      <c r="AC2036" s="182"/>
    </row>
    <row r="2037" spans="1:29" s="263" customFormat="1" ht="12.75">
      <c r="A2037" s="269"/>
      <c r="B2037" s="269"/>
      <c r="C2037" s="270"/>
      <c r="D2037" s="270"/>
      <c r="E2037" s="271"/>
      <c r="F2037" s="271"/>
      <c r="G2037" s="272"/>
      <c r="H2037" s="271"/>
      <c r="I2037" s="273"/>
      <c r="J2037" s="182"/>
      <c r="K2037" s="182"/>
      <c r="L2037" s="182"/>
      <c r="M2037" s="182"/>
      <c r="N2037" s="182"/>
      <c r="O2037" s="182"/>
      <c r="P2037" s="182"/>
      <c r="Q2037" s="182"/>
      <c r="R2037" s="182"/>
      <c r="S2037" s="182"/>
      <c r="T2037" s="182"/>
      <c r="U2037" s="182"/>
      <c r="V2037" s="182"/>
      <c r="W2037" s="182"/>
      <c r="X2037" s="182"/>
      <c r="Y2037" s="182"/>
      <c r="Z2037" s="182"/>
      <c r="AA2037" s="182"/>
      <c r="AB2037" s="182"/>
      <c r="AC2037" s="182"/>
    </row>
    <row r="2038" spans="1:29" s="263" customFormat="1" ht="12.75">
      <c r="A2038" s="269"/>
      <c r="B2038" s="269"/>
      <c r="C2038" s="270"/>
      <c r="D2038" s="270"/>
      <c r="E2038" s="271"/>
      <c r="F2038" s="271"/>
      <c r="G2038" s="272"/>
      <c r="H2038" s="271"/>
      <c r="I2038" s="273"/>
      <c r="J2038" s="182"/>
      <c r="K2038" s="182"/>
      <c r="L2038" s="182"/>
      <c r="M2038" s="182"/>
      <c r="N2038" s="182"/>
      <c r="O2038" s="182"/>
      <c r="P2038" s="182"/>
      <c r="Q2038" s="182"/>
      <c r="R2038" s="182"/>
      <c r="S2038" s="182"/>
      <c r="T2038" s="182"/>
      <c r="U2038" s="182"/>
      <c r="V2038" s="182"/>
      <c r="W2038" s="182"/>
      <c r="X2038" s="182"/>
      <c r="Y2038" s="182"/>
      <c r="Z2038" s="182"/>
      <c r="AA2038" s="182"/>
      <c r="AB2038" s="182"/>
      <c r="AC2038" s="182"/>
    </row>
    <row r="2039" spans="1:29" s="263" customFormat="1" ht="12.75">
      <c r="A2039" s="269"/>
      <c r="B2039" s="269"/>
      <c r="C2039" s="270"/>
      <c r="D2039" s="270"/>
      <c r="E2039" s="271"/>
      <c r="F2039" s="271"/>
      <c r="G2039" s="272"/>
      <c r="H2039" s="271"/>
      <c r="I2039" s="273"/>
      <c r="J2039" s="182"/>
      <c r="K2039" s="182"/>
      <c r="L2039" s="182"/>
      <c r="M2039" s="182"/>
      <c r="N2039" s="182"/>
      <c r="O2039" s="182"/>
      <c r="P2039" s="182"/>
      <c r="Q2039" s="182"/>
      <c r="R2039" s="182"/>
      <c r="S2039" s="182"/>
      <c r="T2039" s="182"/>
      <c r="U2039" s="182"/>
      <c r="V2039" s="182"/>
      <c r="W2039" s="182"/>
      <c r="X2039" s="182"/>
      <c r="Y2039" s="182"/>
      <c r="Z2039" s="182"/>
      <c r="AA2039" s="182"/>
      <c r="AB2039" s="182"/>
      <c r="AC2039" s="182"/>
    </row>
    <row r="2040" spans="1:29" s="263" customFormat="1" ht="12.75">
      <c r="A2040" s="269"/>
      <c r="B2040" s="269"/>
      <c r="C2040" s="270"/>
      <c r="D2040" s="270"/>
      <c r="E2040" s="271"/>
      <c r="F2040" s="271"/>
      <c r="G2040" s="272"/>
      <c r="H2040" s="271"/>
      <c r="I2040" s="273"/>
      <c r="J2040" s="182"/>
      <c r="K2040" s="182"/>
      <c r="L2040" s="182"/>
      <c r="M2040" s="182"/>
      <c r="N2040" s="182"/>
      <c r="O2040" s="182"/>
      <c r="P2040" s="182"/>
      <c r="Q2040" s="182"/>
      <c r="R2040" s="182"/>
      <c r="S2040" s="182"/>
      <c r="T2040" s="182"/>
      <c r="U2040" s="182"/>
      <c r="V2040" s="182"/>
      <c r="W2040" s="182"/>
      <c r="X2040" s="182"/>
      <c r="Y2040" s="182"/>
      <c r="Z2040" s="182"/>
      <c r="AA2040" s="182"/>
      <c r="AB2040" s="182"/>
      <c r="AC2040" s="182"/>
    </row>
    <row r="2041" spans="1:29" s="263" customFormat="1" ht="12.75">
      <c r="A2041" s="269"/>
      <c r="B2041" s="269"/>
      <c r="C2041" s="270"/>
      <c r="D2041" s="270"/>
      <c r="E2041" s="271"/>
      <c r="F2041" s="271"/>
      <c r="G2041" s="272"/>
      <c r="H2041" s="271"/>
      <c r="I2041" s="273"/>
      <c r="J2041" s="182"/>
      <c r="K2041" s="182"/>
      <c r="L2041" s="182"/>
      <c r="M2041" s="182"/>
      <c r="N2041" s="182"/>
      <c r="O2041" s="182"/>
      <c r="P2041" s="182"/>
      <c r="Q2041" s="182"/>
      <c r="R2041" s="182"/>
      <c r="S2041" s="182"/>
      <c r="T2041" s="182"/>
      <c r="U2041" s="182"/>
      <c r="V2041" s="182"/>
      <c r="W2041" s="182"/>
      <c r="X2041" s="182"/>
      <c r="Y2041" s="182"/>
      <c r="Z2041" s="182"/>
      <c r="AA2041" s="182"/>
      <c r="AB2041" s="182"/>
      <c r="AC2041" s="182"/>
    </row>
    <row r="2042" spans="1:29" s="263" customFormat="1" ht="12.75">
      <c r="A2042" s="269"/>
      <c r="B2042" s="269"/>
      <c r="C2042" s="270"/>
      <c r="D2042" s="270"/>
      <c r="E2042" s="271"/>
      <c r="F2042" s="271"/>
      <c r="G2042" s="272"/>
      <c r="H2042" s="271"/>
      <c r="I2042" s="273"/>
      <c r="J2042" s="182"/>
      <c r="K2042" s="182"/>
      <c r="L2042" s="182"/>
      <c r="M2042" s="182"/>
      <c r="N2042" s="182"/>
      <c r="O2042" s="182"/>
      <c r="P2042" s="182"/>
      <c r="Q2042" s="182"/>
      <c r="R2042" s="182"/>
      <c r="S2042" s="182"/>
      <c r="T2042" s="182"/>
      <c r="U2042" s="182"/>
      <c r="V2042" s="182"/>
      <c r="W2042" s="182"/>
      <c r="X2042" s="182"/>
      <c r="Y2042" s="182"/>
      <c r="Z2042" s="182"/>
      <c r="AA2042" s="182"/>
      <c r="AB2042" s="182"/>
      <c r="AC2042" s="182"/>
    </row>
    <row r="2043" spans="1:29" s="263" customFormat="1" ht="12.75">
      <c r="A2043" s="269"/>
      <c r="B2043" s="269"/>
      <c r="C2043" s="270"/>
      <c r="D2043" s="270"/>
      <c r="E2043" s="271"/>
      <c r="F2043" s="271"/>
      <c r="G2043" s="272"/>
      <c r="H2043" s="271"/>
      <c r="I2043" s="273"/>
      <c r="J2043" s="182"/>
      <c r="K2043" s="182"/>
      <c r="L2043" s="182"/>
      <c r="M2043" s="182"/>
      <c r="N2043" s="182"/>
      <c r="O2043" s="182"/>
      <c r="P2043" s="182"/>
      <c r="Q2043" s="182"/>
      <c r="R2043" s="182"/>
      <c r="S2043" s="182"/>
      <c r="T2043" s="182"/>
      <c r="U2043" s="182"/>
      <c r="V2043" s="182"/>
      <c r="W2043" s="182"/>
      <c r="X2043" s="182"/>
      <c r="Y2043" s="182"/>
      <c r="Z2043" s="182"/>
      <c r="AA2043" s="182"/>
      <c r="AB2043" s="182"/>
      <c r="AC2043" s="182"/>
    </row>
    <row r="2044" spans="1:29" s="263" customFormat="1" ht="12.75">
      <c r="A2044" s="269"/>
      <c r="B2044" s="269"/>
      <c r="C2044" s="270"/>
      <c r="D2044" s="270"/>
      <c r="E2044" s="271"/>
      <c r="F2044" s="271"/>
      <c r="G2044" s="272"/>
      <c r="H2044" s="271"/>
      <c r="I2044" s="273"/>
      <c r="J2044" s="182"/>
      <c r="K2044" s="182"/>
      <c r="L2044" s="182"/>
      <c r="M2044" s="182"/>
      <c r="N2044" s="182"/>
      <c r="O2044" s="182"/>
      <c r="P2044" s="182"/>
      <c r="Q2044" s="182"/>
      <c r="R2044" s="182"/>
      <c r="S2044" s="182"/>
      <c r="T2044" s="182"/>
      <c r="U2044" s="182"/>
      <c r="V2044" s="182"/>
      <c r="W2044" s="182"/>
      <c r="X2044" s="182"/>
      <c r="Y2044" s="182"/>
      <c r="Z2044" s="182"/>
      <c r="AA2044" s="182"/>
      <c r="AB2044" s="182"/>
      <c r="AC2044" s="182"/>
    </row>
    <row r="2045" spans="1:29" s="263" customFormat="1" ht="12.75">
      <c r="A2045" s="269"/>
      <c r="B2045" s="269"/>
      <c r="C2045" s="270"/>
      <c r="D2045" s="270"/>
      <c r="E2045" s="271"/>
      <c r="F2045" s="271"/>
      <c r="G2045" s="272"/>
      <c r="H2045" s="271"/>
      <c r="I2045" s="273"/>
      <c r="J2045" s="182"/>
      <c r="K2045" s="182"/>
      <c r="L2045" s="182"/>
      <c r="M2045" s="182"/>
      <c r="N2045" s="182"/>
      <c r="O2045" s="182"/>
      <c r="P2045" s="182"/>
      <c r="Q2045" s="182"/>
      <c r="R2045" s="182"/>
      <c r="S2045" s="182"/>
      <c r="T2045" s="182"/>
      <c r="U2045" s="182"/>
      <c r="V2045" s="182"/>
      <c r="W2045" s="182"/>
      <c r="X2045" s="182"/>
      <c r="Y2045" s="182"/>
      <c r="Z2045" s="182"/>
      <c r="AA2045" s="182"/>
      <c r="AB2045" s="182"/>
      <c r="AC2045" s="182"/>
    </row>
    <row r="2046" spans="1:29" s="263" customFormat="1" ht="12.75">
      <c r="A2046" s="269"/>
      <c r="B2046" s="269"/>
      <c r="C2046" s="270"/>
      <c r="D2046" s="270"/>
      <c r="E2046" s="271"/>
      <c r="F2046" s="271"/>
      <c r="G2046" s="272"/>
      <c r="H2046" s="271"/>
      <c r="I2046" s="273"/>
      <c r="J2046" s="182"/>
      <c r="K2046" s="182"/>
      <c r="L2046" s="182"/>
      <c r="M2046" s="182"/>
      <c r="N2046" s="182"/>
      <c r="O2046" s="182"/>
      <c r="P2046" s="182"/>
      <c r="Q2046" s="182"/>
      <c r="R2046" s="182"/>
      <c r="S2046" s="182"/>
      <c r="T2046" s="182"/>
      <c r="U2046" s="182"/>
      <c r="V2046" s="182"/>
      <c r="W2046" s="182"/>
      <c r="X2046" s="182"/>
      <c r="Y2046" s="182"/>
      <c r="Z2046" s="182"/>
      <c r="AA2046" s="182"/>
      <c r="AB2046" s="182"/>
      <c r="AC2046" s="182"/>
    </row>
    <row r="2047" spans="1:29" s="263" customFormat="1" ht="12.75">
      <c r="A2047" s="269"/>
      <c r="B2047" s="269"/>
      <c r="C2047" s="270"/>
      <c r="D2047" s="270"/>
      <c r="E2047" s="271"/>
      <c r="F2047" s="271"/>
      <c r="G2047" s="272"/>
      <c r="H2047" s="271"/>
      <c r="I2047" s="273"/>
      <c r="J2047" s="182"/>
      <c r="K2047" s="182"/>
      <c r="L2047" s="182"/>
      <c r="M2047" s="182"/>
      <c r="N2047" s="182"/>
      <c r="O2047" s="182"/>
      <c r="P2047" s="182"/>
      <c r="Q2047" s="182"/>
      <c r="R2047" s="182"/>
      <c r="S2047" s="182"/>
      <c r="T2047" s="182"/>
      <c r="U2047" s="182"/>
      <c r="V2047" s="182"/>
      <c r="W2047" s="182"/>
      <c r="X2047" s="182"/>
      <c r="Y2047" s="182"/>
      <c r="Z2047" s="182"/>
      <c r="AA2047" s="182"/>
      <c r="AB2047" s="182"/>
      <c r="AC2047" s="182"/>
    </row>
    <row r="2048" spans="1:29" s="263" customFormat="1" ht="12.75">
      <c r="A2048" s="269"/>
      <c r="B2048" s="269"/>
      <c r="C2048" s="270"/>
      <c r="D2048" s="270"/>
      <c r="E2048" s="271"/>
      <c r="F2048" s="271"/>
      <c r="G2048" s="272"/>
      <c r="H2048" s="271"/>
      <c r="I2048" s="273"/>
      <c r="J2048" s="182"/>
      <c r="K2048" s="182"/>
      <c r="L2048" s="182"/>
      <c r="M2048" s="182"/>
      <c r="N2048" s="182"/>
      <c r="O2048" s="182"/>
      <c r="P2048" s="182"/>
      <c r="Q2048" s="182"/>
      <c r="R2048" s="182"/>
      <c r="S2048" s="182"/>
      <c r="T2048" s="182"/>
      <c r="U2048" s="182"/>
      <c r="V2048" s="182"/>
      <c r="W2048" s="182"/>
      <c r="X2048" s="182"/>
      <c r="Y2048" s="182"/>
      <c r="Z2048" s="182"/>
      <c r="AA2048" s="182"/>
      <c r="AB2048" s="182"/>
      <c r="AC2048" s="182"/>
    </row>
    <row r="2049" spans="1:29" s="263" customFormat="1" ht="12.75">
      <c r="A2049" s="269"/>
      <c r="B2049" s="269"/>
      <c r="C2049" s="270"/>
      <c r="D2049" s="270"/>
      <c r="E2049" s="271"/>
      <c r="F2049" s="271"/>
      <c r="G2049" s="272"/>
      <c r="H2049" s="271"/>
      <c r="I2049" s="273"/>
      <c r="J2049" s="182"/>
      <c r="K2049" s="182"/>
      <c r="L2049" s="182"/>
      <c r="M2049" s="182"/>
      <c r="N2049" s="182"/>
      <c r="O2049" s="182"/>
      <c r="P2049" s="182"/>
      <c r="Q2049" s="182"/>
      <c r="R2049" s="182"/>
      <c r="S2049" s="182"/>
      <c r="T2049" s="182"/>
      <c r="U2049" s="182"/>
      <c r="V2049" s="182"/>
      <c r="W2049" s="182"/>
      <c r="X2049" s="182"/>
      <c r="Y2049" s="182"/>
      <c r="Z2049" s="182"/>
      <c r="AA2049" s="182"/>
      <c r="AB2049" s="182"/>
      <c r="AC2049" s="182"/>
    </row>
    <row r="2050" spans="1:29" s="263" customFormat="1" ht="12.75">
      <c r="A2050" s="269"/>
      <c r="B2050" s="269"/>
      <c r="C2050" s="270"/>
      <c r="D2050" s="270"/>
      <c r="E2050" s="271"/>
      <c r="F2050" s="271"/>
      <c r="G2050" s="272"/>
      <c r="H2050" s="271"/>
      <c r="I2050" s="273"/>
      <c r="J2050" s="182"/>
      <c r="K2050" s="182"/>
      <c r="L2050" s="182"/>
      <c r="M2050" s="182"/>
      <c r="N2050" s="182"/>
      <c r="O2050" s="182"/>
      <c r="P2050" s="182"/>
      <c r="Q2050" s="182"/>
      <c r="R2050" s="182"/>
      <c r="S2050" s="182"/>
      <c r="T2050" s="182"/>
      <c r="U2050" s="182"/>
      <c r="V2050" s="182"/>
      <c r="W2050" s="182"/>
      <c r="X2050" s="182"/>
      <c r="Y2050" s="182"/>
      <c r="Z2050" s="182"/>
      <c r="AA2050" s="182"/>
      <c r="AB2050" s="182"/>
      <c r="AC2050" s="182"/>
    </row>
    <row r="2051" spans="1:29" s="263" customFormat="1" ht="12.75">
      <c r="A2051" s="269"/>
      <c r="B2051" s="269"/>
      <c r="C2051" s="270"/>
      <c r="D2051" s="270"/>
      <c r="E2051" s="271"/>
      <c r="F2051" s="271"/>
      <c r="G2051" s="272"/>
      <c r="H2051" s="271"/>
      <c r="I2051" s="273"/>
      <c r="J2051" s="182"/>
      <c r="K2051" s="182"/>
      <c r="L2051" s="182"/>
      <c r="M2051" s="182"/>
      <c r="N2051" s="182"/>
      <c r="O2051" s="182"/>
      <c r="P2051" s="182"/>
      <c r="Q2051" s="182"/>
      <c r="R2051" s="182"/>
      <c r="S2051" s="182"/>
      <c r="T2051" s="182"/>
      <c r="U2051" s="182"/>
      <c r="V2051" s="182"/>
      <c r="W2051" s="182"/>
      <c r="X2051" s="182"/>
      <c r="Y2051" s="182"/>
      <c r="Z2051" s="182"/>
      <c r="AA2051" s="182"/>
      <c r="AB2051" s="182"/>
      <c r="AC2051" s="182"/>
    </row>
    <row r="2052" spans="1:29" s="263" customFormat="1" ht="12.75">
      <c r="A2052" s="269"/>
      <c r="B2052" s="269"/>
      <c r="C2052" s="270"/>
      <c r="D2052" s="270"/>
      <c r="E2052" s="271"/>
      <c r="F2052" s="271"/>
      <c r="G2052" s="272"/>
      <c r="H2052" s="271"/>
      <c r="I2052" s="273"/>
      <c r="J2052" s="182"/>
      <c r="K2052" s="182"/>
      <c r="L2052" s="182"/>
      <c r="M2052" s="182"/>
      <c r="N2052" s="182"/>
      <c r="O2052" s="182"/>
      <c r="P2052" s="182"/>
      <c r="Q2052" s="182"/>
      <c r="R2052" s="182"/>
      <c r="S2052" s="182"/>
      <c r="T2052" s="182"/>
      <c r="U2052" s="182"/>
      <c r="V2052" s="182"/>
      <c r="W2052" s="182"/>
      <c r="X2052" s="182"/>
      <c r="Y2052" s="182"/>
      <c r="Z2052" s="182"/>
      <c r="AA2052" s="182"/>
      <c r="AB2052" s="182"/>
      <c r="AC2052" s="182"/>
    </row>
    <row r="2053" spans="1:29" s="263" customFormat="1" ht="12.75">
      <c r="A2053" s="269"/>
      <c r="B2053" s="269"/>
      <c r="C2053" s="270"/>
      <c r="D2053" s="270"/>
      <c r="E2053" s="271"/>
      <c r="F2053" s="271"/>
      <c r="G2053" s="272"/>
      <c r="H2053" s="271"/>
      <c r="I2053" s="273"/>
      <c r="J2053" s="182"/>
      <c r="K2053" s="182"/>
      <c r="L2053" s="182"/>
      <c r="M2053" s="182"/>
      <c r="N2053" s="182"/>
      <c r="O2053" s="182"/>
      <c r="P2053" s="182"/>
      <c r="Q2053" s="182"/>
      <c r="R2053" s="182"/>
      <c r="S2053" s="182"/>
      <c r="T2053" s="182"/>
      <c r="U2053" s="182"/>
      <c r="V2053" s="182"/>
      <c r="W2053" s="182"/>
      <c r="X2053" s="182"/>
      <c r="Y2053" s="182"/>
      <c r="Z2053" s="182"/>
      <c r="AA2053" s="182"/>
      <c r="AB2053" s="182"/>
      <c r="AC2053" s="182"/>
    </row>
    <row r="2054" spans="1:29" s="263" customFormat="1" ht="12.75">
      <c r="A2054" s="269"/>
      <c r="B2054" s="269"/>
      <c r="C2054" s="270"/>
      <c r="D2054" s="270"/>
      <c r="E2054" s="271"/>
      <c r="F2054" s="271"/>
      <c r="G2054" s="272"/>
      <c r="H2054" s="271"/>
      <c r="I2054" s="273"/>
      <c r="J2054" s="182"/>
      <c r="K2054" s="182"/>
      <c r="L2054" s="182"/>
      <c r="M2054" s="182"/>
      <c r="N2054" s="182"/>
      <c r="O2054" s="182"/>
      <c r="P2054" s="182"/>
      <c r="Q2054" s="182"/>
      <c r="R2054" s="182"/>
      <c r="S2054" s="182"/>
      <c r="T2054" s="182"/>
      <c r="U2054" s="182"/>
      <c r="V2054" s="182"/>
      <c r="W2054" s="182"/>
      <c r="X2054" s="182"/>
      <c r="Y2054" s="182"/>
      <c r="Z2054" s="182"/>
      <c r="AA2054" s="182"/>
      <c r="AB2054" s="182"/>
      <c r="AC2054" s="182"/>
    </row>
    <row r="2055" spans="1:29" s="263" customFormat="1" ht="12.75">
      <c r="A2055" s="269"/>
      <c r="B2055" s="269"/>
      <c r="C2055" s="270"/>
      <c r="D2055" s="270"/>
      <c r="E2055" s="271"/>
      <c r="F2055" s="271"/>
      <c r="G2055" s="272"/>
      <c r="H2055" s="271"/>
      <c r="I2055" s="273"/>
      <c r="J2055" s="182"/>
      <c r="K2055" s="182"/>
      <c r="L2055" s="182"/>
      <c r="M2055" s="182"/>
      <c r="N2055" s="182"/>
      <c r="O2055" s="182"/>
      <c r="P2055" s="182"/>
      <c r="Q2055" s="182"/>
      <c r="R2055" s="182"/>
      <c r="S2055" s="182"/>
      <c r="T2055" s="182"/>
      <c r="U2055" s="182"/>
      <c r="V2055" s="182"/>
      <c r="W2055" s="182"/>
      <c r="X2055" s="182"/>
      <c r="Y2055" s="182"/>
      <c r="Z2055" s="182"/>
      <c r="AA2055" s="182"/>
      <c r="AB2055" s="182"/>
      <c r="AC2055" s="182"/>
    </row>
    <row r="2056" spans="1:29" s="263" customFormat="1" ht="12.75">
      <c r="A2056" s="269"/>
      <c r="B2056" s="269"/>
      <c r="C2056" s="270"/>
      <c r="D2056" s="270"/>
      <c r="E2056" s="271"/>
      <c r="F2056" s="271"/>
      <c r="G2056" s="272"/>
      <c r="H2056" s="271"/>
      <c r="I2056" s="273"/>
      <c r="J2056" s="182"/>
      <c r="K2056" s="182"/>
      <c r="L2056" s="182"/>
      <c r="M2056" s="182"/>
      <c r="N2056" s="182"/>
      <c r="O2056" s="182"/>
      <c r="P2056" s="182"/>
      <c r="Q2056" s="182"/>
      <c r="R2056" s="182"/>
      <c r="S2056" s="182"/>
      <c r="T2056" s="182"/>
      <c r="U2056" s="182"/>
      <c r="V2056" s="182"/>
      <c r="W2056" s="182"/>
      <c r="X2056" s="182"/>
      <c r="Y2056" s="182"/>
      <c r="Z2056" s="182"/>
      <c r="AA2056" s="182"/>
      <c r="AB2056" s="182"/>
      <c r="AC2056" s="182"/>
    </row>
    <row r="2057" spans="1:29" s="263" customFormat="1" ht="12.75">
      <c r="A2057" s="269"/>
      <c r="B2057" s="269"/>
      <c r="C2057" s="270"/>
      <c r="D2057" s="270"/>
      <c r="E2057" s="271"/>
      <c r="F2057" s="271"/>
      <c r="G2057" s="272"/>
      <c r="H2057" s="271"/>
      <c r="I2057" s="273"/>
      <c r="J2057" s="182"/>
      <c r="K2057" s="182"/>
      <c r="L2057" s="182"/>
      <c r="M2057" s="182"/>
      <c r="N2057" s="182"/>
      <c r="O2057" s="182"/>
      <c r="P2057" s="182"/>
      <c r="Q2057" s="182"/>
      <c r="R2057" s="182"/>
      <c r="S2057" s="182"/>
      <c r="T2057" s="182"/>
      <c r="U2057" s="182"/>
      <c r="V2057" s="182"/>
      <c r="W2057" s="182"/>
      <c r="X2057" s="182"/>
      <c r="Y2057" s="182"/>
      <c r="Z2057" s="182"/>
      <c r="AA2057" s="182"/>
      <c r="AB2057" s="182"/>
      <c r="AC2057" s="182"/>
    </row>
    <row r="2058" spans="1:29" s="263" customFormat="1" ht="12.75">
      <c r="A2058" s="269"/>
      <c r="B2058" s="269"/>
      <c r="C2058" s="270"/>
      <c r="D2058" s="270"/>
      <c r="E2058" s="271"/>
      <c r="F2058" s="271"/>
      <c r="G2058" s="272"/>
      <c r="H2058" s="271"/>
      <c r="I2058" s="273"/>
      <c r="J2058" s="182"/>
      <c r="K2058" s="182"/>
      <c r="L2058" s="182"/>
      <c r="M2058" s="182"/>
      <c r="N2058" s="182"/>
      <c r="O2058" s="182"/>
      <c r="P2058" s="182"/>
      <c r="Q2058" s="182"/>
      <c r="R2058" s="182"/>
      <c r="S2058" s="182"/>
      <c r="T2058" s="182"/>
      <c r="U2058" s="182"/>
      <c r="V2058" s="182"/>
      <c r="W2058" s="182"/>
      <c r="X2058" s="182"/>
      <c r="Y2058" s="182"/>
      <c r="Z2058" s="182"/>
      <c r="AA2058" s="182"/>
      <c r="AB2058" s="182"/>
      <c r="AC2058" s="182"/>
    </row>
    <row r="2059" spans="1:29" s="263" customFormat="1" ht="12.75">
      <c r="A2059" s="269"/>
      <c r="B2059" s="269"/>
      <c r="C2059" s="270"/>
      <c r="D2059" s="270"/>
      <c r="E2059" s="271"/>
      <c r="F2059" s="271"/>
      <c r="G2059" s="272"/>
      <c r="H2059" s="271"/>
      <c r="I2059" s="273"/>
      <c r="J2059" s="182"/>
      <c r="K2059" s="182"/>
      <c r="L2059" s="182"/>
      <c r="M2059" s="182"/>
      <c r="N2059" s="182"/>
      <c r="O2059" s="182"/>
      <c r="P2059" s="182"/>
      <c r="Q2059" s="182"/>
      <c r="R2059" s="182"/>
      <c r="S2059" s="182"/>
      <c r="T2059" s="182"/>
      <c r="U2059" s="182"/>
      <c r="V2059" s="182"/>
      <c r="W2059" s="182"/>
      <c r="X2059" s="182"/>
      <c r="Y2059" s="182"/>
      <c r="Z2059" s="182"/>
      <c r="AA2059" s="182"/>
      <c r="AB2059" s="182"/>
      <c r="AC2059" s="182"/>
    </row>
    <row r="2060" spans="1:29" s="263" customFormat="1" ht="12.75">
      <c r="A2060" s="269"/>
      <c r="B2060" s="269"/>
      <c r="C2060" s="270"/>
      <c r="D2060" s="270"/>
      <c r="E2060" s="271"/>
      <c r="F2060" s="271"/>
      <c r="G2060" s="272"/>
      <c r="H2060" s="271"/>
      <c r="I2060" s="273"/>
      <c r="J2060" s="182"/>
      <c r="K2060" s="182"/>
      <c r="L2060" s="182"/>
      <c r="M2060" s="182"/>
      <c r="N2060" s="182"/>
      <c r="O2060" s="182"/>
      <c r="P2060" s="182"/>
      <c r="Q2060" s="182"/>
      <c r="R2060" s="182"/>
      <c r="S2060" s="182"/>
      <c r="T2060" s="182"/>
      <c r="U2060" s="182"/>
      <c r="V2060" s="182"/>
      <c r="W2060" s="182"/>
      <c r="X2060" s="182"/>
      <c r="Y2060" s="182"/>
      <c r="Z2060" s="182"/>
      <c r="AA2060" s="182"/>
      <c r="AB2060" s="182"/>
      <c r="AC2060" s="182"/>
    </row>
    <row r="2061" spans="1:29" s="263" customFormat="1" ht="12.75">
      <c r="A2061" s="269"/>
      <c r="B2061" s="269"/>
      <c r="C2061" s="270"/>
      <c r="D2061" s="270"/>
      <c r="E2061" s="271"/>
      <c r="F2061" s="271"/>
      <c r="G2061" s="272"/>
      <c r="H2061" s="271"/>
      <c r="I2061" s="273"/>
      <c r="J2061" s="182"/>
      <c r="K2061" s="182"/>
      <c r="L2061" s="182"/>
      <c r="M2061" s="182"/>
      <c r="N2061" s="182"/>
      <c r="O2061" s="182"/>
      <c r="P2061" s="182"/>
      <c r="Q2061" s="182"/>
      <c r="R2061" s="182"/>
      <c r="S2061" s="182"/>
      <c r="T2061" s="182"/>
      <c r="U2061" s="182"/>
      <c r="V2061" s="182"/>
      <c r="W2061" s="182"/>
      <c r="X2061" s="182"/>
      <c r="Y2061" s="182"/>
      <c r="Z2061" s="182"/>
      <c r="AA2061" s="182"/>
      <c r="AB2061" s="182"/>
      <c r="AC2061" s="182"/>
    </row>
    <row r="2062" spans="1:29" s="263" customFormat="1" ht="12.75">
      <c r="A2062" s="269"/>
      <c r="B2062" s="269"/>
      <c r="C2062" s="270"/>
      <c r="D2062" s="270"/>
      <c r="E2062" s="271"/>
      <c r="F2062" s="271"/>
      <c r="G2062" s="272"/>
      <c r="H2062" s="271"/>
      <c r="I2062" s="273"/>
      <c r="J2062" s="182"/>
      <c r="K2062" s="182"/>
      <c r="L2062" s="182"/>
      <c r="M2062" s="182"/>
      <c r="N2062" s="182"/>
      <c r="O2062" s="182"/>
      <c r="P2062" s="182"/>
      <c r="Q2062" s="182"/>
      <c r="R2062" s="182"/>
      <c r="S2062" s="182"/>
      <c r="T2062" s="182"/>
      <c r="U2062" s="182"/>
      <c r="V2062" s="182"/>
      <c r="W2062" s="182"/>
      <c r="X2062" s="182"/>
      <c r="Y2062" s="182"/>
      <c r="Z2062" s="182"/>
      <c r="AA2062" s="182"/>
      <c r="AB2062" s="182"/>
      <c r="AC2062" s="182"/>
    </row>
    <row r="2063" spans="1:29" s="263" customFormat="1" ht="12.75">
      <c r="A2063" s="269"/>
      <c r="B2063" s="269"/>
      <c r="C2063" s="270"/>
      <c r="D2063" s="270"/>
      <c r="E2063" s="271"/>
      <c r="F2063" s="271"/>
      <c r="G2063" s="272"/>
      <c r="H2063" s="271"/>
      <c r="I2063" s="273"/>
      <c r="J2063" s="182"/>
      <c r="K2063" s="182"/>
      <c r="L2063" s="182"/>
      <c r="M2063" s="182"/>
      <c r="N2063" s="182"/>
      <c r="O2063" s="182"/>
      <c r="P2063" s="182"/>
      <c r="Q2063" s="182"/>
      <c r="R2063" s="182"/>
      <c r="S2063" s="182"/>
      <c r="T2063" s="182"/>
      <c r="U2063" s="182"/>
      <c r="V2063" s="182"/>
      <c r="W2063" s="182"/>
      <c r="X2063" s="182"/>
      <c r="Y2063" s="182"/>
      <c r="Z2063" s="182"/>
      <c r="AA2063" s="182"/>
      <c r="AB2063" s="182"/>
      <c r="AC2063" s="182"/>
    </row>
    <row r="2064" spans="1:29" s="263" customFormat="1" ht="12.75">
      <c r="A2064" s="269"/>
      <c r="B2064" s="269"/>
      <c r="C2064" s="270"/>
      <c r="D2064" s="270"/>
      <c r="E2064" s="271"/>
      <c r="F2064" s="271"/>
      <c r="G2064" s="272"/>
      <c r="H2064" s="271"/>
      <c r="I2064" s="273"/>
      <c r="J2064" s="182"/>
      <c r="K2064" s="182"/>
      <c r="L2064" s="182"/>
      <c r="M2064" s="182"/>
      <c r="N2064" s="182"/>
      <c r="O2064" s="182"/>
      <c r="P2064" s="182"/>
      <c r="Q2064" s="182"/>
      <c r="R2064" s="182"/>
      <c r="S2064" s="182"/>
      <c r="T2064" s="182"/>
      <c r="U2064" s="182"/>
      <c r="V2064" s="182"/>
      <c r="W2064" s="182"/>
      <c r="X2064" s="182"/>
      <c r="Y2064" s="182"/>
      <c r="Z2064" s="182"/>
      <c r="AA2064" s="182"/>
      <c r="AB2064" s="182"/>
      <c r="AC2064" s="182"/>
    </row>
    <row r="2065" spans="1:29" s="263" customFormat="1" ht="12.75">
      <c r="A2065" s="269"/>
      <c r="B2065" s="269"/>
      <c r="C2065" s="270"/>
      <c r="D2065" s="270"/>
      <c r="E2065" s="271"/>
      <c r="F2065" s="271"/>
      <c r="G2065" s="272"/>
      <c r="H2065" s="271"/>
      <c r="I2065" s="273"/>
      <c r="J2065" s="182"/>
      <c r="K2065" s="182"/>
      <c r="L2065" s="182"/>
      <c r="M2065" s="182"/>
      <c r="N2065" s="182"/>
      <c r="O2065" s="182"/>
      <c r="P2065" s="182"/>
      <c r="Q2065" s="182"/>
      <c r="R2065" s="182"/>
      <c r="S2065" s="182"/>
      <c r="T2065" s="182"/>
      <c r="U2065" s="182"/>
      <c r="V2065" s="182"/>
      <c r="W2065" s="182"/>
      <c r="X2065" s="182"/>
      <c r="Y2065" s="182"/>
      <c r="Z2065" s="182"/>
      <c r="AA2065" s="182"/>
      <c r="AB2065" s="182"/>
      <c r="AC2065" s="182"/>
    </row>
    <row r="2066" spans="1:29" s="263" customFormat="1" ht="12.75">
      <c r="A2066" s="269"/>
      <c r="B2066" s="269"/>
      <c r="C2066" s="270"/>
      <c r="D2066" s="270"/>
      <c r="E2066" s="271"/>
      <c r="F2066" s="271"/>
      <c r="G2066" s="272"/>
      <c r="H2066" s="271"/>
      <c r="I2066" s="273"/>
      <c r="J2066" s="182"/>
      <c r="K2066" s="182"/>
      <c r="L2066" s="182"/>
      <c r="M2066" s="182"/>
      <c r="N2066" s="182"/>
      <c r="O2066" s="182"/>
      <c r="P2066" s="182"/>
      <c r="Q2066" s="182"/>
      <c r="R2066" s="182"/>
      <c r="S2066" s="182"/>
      <c r="T2066" s="182"/>
      <c r="U2066" s="182"/>
      <c r="V2066" s="182"/>
      <c r="W2066" s="182"/>
      <c r="X2066" s="182"/>
      <c r="Y2066" s="182"/>
      <c r="Z2066" s="182"/>
      <c r="AA2066" s="182"/>
      <c r="AB2066" s="182"/>
      <c r="AC2066" s="182"/>
    </row>
    <row r="2067" spans="1:29" s="263" customFormat="1" ht="12.75">
      <c r="A2067" s="269"/>
      <c r="B2067" s="269"/>
      <c r="C2067" s="270"/>
      <c r="D2067" s="270"/>
      <c r="E2067" s="271"/>
      <c r="F2067" s="271"/>
      <c r="G2067" s="272"/>
      <c r="H2067" s="271"/>
      <c r="I2067" s="273"/>
      <c r="J2067" s="182"/>
      <c r="K2067" s="182"/>
      <c r="L2067" s="182"/>
      <c r="M2067" s="182"/>
      <c r="N2067" s="182"/>
      <c r="O2067" s="182"/>
      <c r="P2067" s="182"/>
      <c r="Q2067" s="182"/>
      <c r="R2067" s="182"/>
      <c r="S2067" s="182"/>
      <c r="T2067" s="182"/>
      <c r="U2067" s="182"/>
      <c r="V2067" s="182"/>
      <c r="W2067" s="182"/>
      <c r="X2067" s="182"/>
      <c r="Y2067" s="182"/>
      <c r="Z2067" s="182"/>
      <c r="AA2067" s="182"/>
      <c r="AB2067" s="182"/>
      <c r="AC2067" s="182"/>
    </row>
    <row r="2068" spans="1:29" s="263" customFormat="1" ht="12.75">
      <c r="A2068" s="269"/>
      <c r="B2068" s="269"/>
      <c r="C2068" s="270"/>
      <c r="D2068" s="270"/>
      <c r="E2068" s="271"/>
      <c r="F2068" s="271"/>
      <c r="G2068" s="272"/>
      <c r="H2068" s="271"/>
      <c r="I2068" s="273"/>
      <c r="J2068" s="182"/>
      <c r="K2068" s="182"/>
      <c r="L2068" s="182"/>
      <c r="M2068" s="182"/>
      <c r="N2068" s="182"/>
      <c r="O2068" s="182"/>
      <c r="P2068" s="182"/>
      <c r="Q2068" s="182"/>
      <c r="R2068" s="182"/>
      <c r="S2068" s="182"/>
      <c r="T2068" s="182"/>
      <c r="U2068" s="182"/>
      <c r="V2068" s="182"/>
      <c r="W2068" s="182"/>
      <c r="X2068" s="182"/>
      <c r="Y2068" s="182"/>
      <c r="Z2068" s="182"/>
      <c r="AA2068" s="182"/>
      <c r="AB2068" s="182"/>
      <c r="AC2068" s="182"/>
    </row>
    <row r="2069" spans="1:29" s="263" customFormat="1" ht="12.75">
      <c r="A2069" s="269"/>
      <c r="B2069" s="269"/>
      <c r="C2069" s="270"/>
      <c r="D2069" s="270"/>
      <c r="E2069" s="271"/>
      <c r="F2069" s="271"/>
      <c r="G2069" s="272"/>
      <c r="H2069" s="271"/>
      <c r="I2069" s="273"/>
      <c r="J2069" s="182"/>
      <c r="K2069" s="182"/>
      <c r="L2069" s="182"/>
      <c r="M2069" s="182"/>
      <c r="N2069" s="182"/>
      <c r="O2069" s="182"/>
      <c r="P2069" s="182"/>
      <c r="Q2069" s="182"/>
      <c r="R2069" s="182"/>
      <c r="S2069" s="182"/>
      <c r="T2069" s="182"/>
      <c r="U2069" s="182"/>
      <c r="V2069" s="182"/>
      <c r="W2069" s="182"/>
      <c r="X2069" s="182"/>
      <c r="Y2069" s="182"/>
      <c r="Z2069" s="182"/>
      <c r="AA2069" s="182"/>
      <c r="AB2069" s="182"/>
      <c r="AC2069" s="182"/>
    </row>
    <row r="2070" spans="1:29" s="263" customFormat="1" ht="12.75">
      <c r="A2070" s="269"/>
      <c r="B2070" s="269"/>
      <c r="C2070" s="270"/>
      <c r="D2070" s="270"/>
      <c r="E2070" s="271"/>
      <c r="F2070" s="271"/>
      <c r="G2070" s="272"/>
      <c r="H2070" s="271"/>
      <c r="I2070" s="273"/>
      <c r="J2070" s="182"/>
      <c r="K2070" s="182"/>
      <c r="L2070" s="182"/>
      <c r="M2070" s="182"/>
      <c r="N2070" s="182"/>
      <c r="O2070" s="182"/>
      <c r="P2070" s="182"/>
      <c r="Q2070" s="182"/>
      <c r="R2070" s="182"/>
      <c r="S2070" s="182"/>
      <c r="T2070" s="182"/>
      <c r="U2070" s="182"/>
      <c r="V2070" s="182"/>
      <c r="W2070" s="182"/>
      <c r="X2070" s="182"/>
      <c r="Y2070" s="182"/>
      <c r="Z2070" s="182"/>
      <c r="AA2070" s="182"/>
      <c r="AB2070" s="182"/>
      <c r="AC2070" s="182"/>
    </row>
    <row r="2071" spans="1:29" s="263" customFormat="1" ht="12.75">
      <c r="A2071" s="269"/>
      <c r="B2071" s="269"/>
      <c r="C2071" s="270"/>
      <c r="D2071" s="270"/>
      <c r="E2071" s="271"/>
      <c r="F2071" s="271"/>
      <c r="G2071" s="272"/>
      <c r="H2071" s="271"/>
      <c r="I2071" s="273"/>
      <c r="J2071" s="182"/>
      <c r="K2071" s="182"/>
      <c r="L2071" s="182"/>
      <c r="M2071" s="182"/>
      <c r="N2071" s="182"/>
      <c r="O2071" s="182"/>
      <c r="P2071" s="182"/>
      <c r="Q2071" s="182"/>
      <c r="R2071" s="182"/>
      <c r="S2071" s="182"/>
      <c r="T2071" s="182"/>
      <c r="U2071" s="182"/>
      <c r="V2071" s="182"/>
      <c r="W2071" s="182"/>
      <c r="X2071" s="182"/>
      <c r="Y2071" s="182"/>
      <c r="Z2071" s="182"/>
      <c r="AA2071" s="182"/>
      <c r="AB2071" s="182"/>
      <c r="AC2071" s="182"/>
    </row>
    <row r="2072" spans="1:29" s="263" customFormat="1" ht="12.75">
      <c r="A2072" s="269"/>
      <c r="B2072" s="269"/>
      <c r="C2072" s="270"/>
      <c r="D2072" s="270"/>
      <c r="E2072" s="271"/>
      <c r="F2072" s="271"/>
      <c r="G2072" s="272"/>
      <c r="H2072" s="271"/>
      <c r="I2072" s="273"/>
      <c r="J2072" s="182"/>
      <c r="K2072" s="182"/>
      <c r="L2072" s="182"/>
      <c r="M2072" s="182"/>
      <c r="N2072" s="182"/>
      <c r="O2072" s="182"/>
      <c r="P2072" s="182"/>
      <c r="Q2072" s="182"/>
      <c r="R2072" s="182"/>
      <c r="S2072" s="182"/>
      <c r="T2072" s="182"/>
      <c r="U2072" s="182"/>
      <c r="V2072" s="182"/>
      <c r="W2072" s="182"/>
      <c r="X2072" s="182"/>
      <c r="Y2072" s="182"/>
      <c r="Z2072" s="182"/>
      <c r="AA2072" s="182"/>
      <c r="AB2072" s="182"/>
      <c r="AC2072" s="182"/>
    </row>
    <row r="2073" spans="1:29" s="263" customFormat="1" ht="12.75">
      <c r="A2073" s="269"/>
      <c r="B2073" s="269"/>
      <c r="C2073" s="270"/>
      <c r="D2073" s="270"/>
      <c r="E2073" s="271"/>
      <c r="F2073" s="271"/>
      <c r="G2073" s="272"/>
      <c r="H2073" s="271"/>
      <c r="I2073" s="273"/>
      <c r="J2073" s="182"/>
      <c r="K2073" s="182"/>
      <c r="L2073" s="182"/>
      <c r="M2073" s="182"/>
      <c r="N2073" s="182"/>
      <c r="O2073" s="182"/>
      <c r="P2073" s="182"/>
      <c r="Q2073" s="182"/>
      <c r="R2073" s="182"/>
      <c r="S2073" s="182"/>
      <c r="T2073" s="182"/>
      <c r="U2073" s="182"/>
      <c r="V2073" s="182"/>
      <c r="W2073" s="182"/>
      <c r="X2073" s="182"/>
      <c r="Y2073" s="182"/>
      <c r="Z2073" s="182"/>
      <c r="AA2073" s="182"/>
      <c r="AB2073" s="182"/>
      <c r="AC2073" s="182"/>
    </row>
    <row r="2074" spans="1:29" s="263" customFormat="1" ht="12.75">
      <c r="A2074" s="269"/>
      <c r="B2074" s="269"/>
      <c r="C2074" s="270"/>
      <c r="D2074" s="270"/>
      <c r="E2074" s="271"/>
      <c r="F2074" s="271"/>
      <c r="G2074" s="272"/>
      <c r="H2074" s="271"/>
      <c r="I2074" s="273"/>
      <c r="J2074" s="182"/>
      <c r="K2074" s="182"/>
      <c r="L2074" s="182"/>
      <c r="M2074" s="182"/>
      <c r="N2074" s="182"/>
      <c r="O2074" s="182"/>
      <c r="P2074" s="182"/>
      <c r="Q2074" s="182"/>
      <c r="R2074" s="182"/>
      <c r="S2074" s="182"/>
      <c r="T2074" s="182"/>
      <c r="U2074" s="182"/>
      <c r="V2074" s="182"/>
      <c r="W2074" s="182"/>
      <c r="X2074" s="182"/>
      <c r="Y2074" s="182"/>
      <c r="Z2074" s="182"/>
      <c r="AA2074" s="182"/>
      <c r="AB2074" s="182"/>
      <c r="AC2074" s="182"/>
    </row>
    <row r="2075" spans="1:29" s="263" customFormat="1" ht="12.75">
      <c r="A2075" s="269"/>
      <c r="B2075" s="269"/>
      <c r="C2075" s="270"/>
      <c r="D2075" s="270"/>
      <c r="E2075" s="271"/>
      <c r="F2075" s="271"/>
      <c r="G2075" s="272"/>
      <c r="H2075" s="271"/>
      <c r="I2075" s="273"/>
      <c r="J2075" s="182"/>
      <c r="K2075" s="182"/>
      <c r="L2075" s="182"/>
      <c r="M2075" s="182"/>
      <c r="N2075" s="182"/>
      <c r="O2075" s="182"/>
      <c r="P2075" s="182"/>
      <c r="Q2075" s="182"/>
      <c r="R2075" s="182"/>
      <c r="S2075" s="182"/>
      <c r="T2075" s="182"/>
      <c r="U2075" s="182"/>
      <c r="V2075" s="182"/>
      <c r="W2075" s="182"/>
      <c r="X2075" s="182"/>
      <c r="Y2075" s="182"/>
      <c r="Z2075" s="182"/>
      <c r="AA2075" s="182"/>
      <c r="AB2075" s="182"/>
      <c r="AC2075" s="182"/>
    </row>
    <row r="2076" spans="1:29" s="263" customFormat="1" ht="12.75">
      <c r="A2076" s="269"/>
      <c r="B2076" s="269"/>
      <c r="C2076" s="270"/>
      <c r="D2076" s="270"/>
      <c r="E2076" s="271"/>
      <c r="F2076" s="271"/>
      <c r="G2076" s="272"/>
      <c r="H2076" s="271"/>
      <c r="I2076" s="273"/>
      <c r="J2076" s="182"/>
      <c r="K2076" s="182"/>
      <c r="L2076" s="182"/>
      <c r="M2076" s="182"/>
      <c r="N2076" s="182"/>
      <c r="O2076" s="182"/>
      <c r="P2076" s="182"/>
      <c r="Q2076" s="182"/>
      <c r="R2076" s="182"/>
      <c r="S2076" s="182"/>
      <c r="T2076" s="182"/>
      <c r="U2076" s="182"/>
      <c r="V2076" s="182"/>
      <c r="W2076" s="182"/>
      <c r="X2076" s="182"/>
      <c r="Y2076" s="182"/>
      <c r="Z2076" s="182"/>
      <c r="AA2076" s="182"/>
      <c r="AB2076" s="182"/>
      <c r="AC2076" s="182"/>
    </row>
    <row r="2077" spans="1:29" s="263" customFormat="1" ht="12.75">
      <c r="A2077" s="269"/>
      <c r="B2077" s="269"/>
      <c r="C2077" s="270"/>
      <c r="D2077" s="270"/>
      <c r="E2077" s="271"/>
      <c r="F2077" s="271"/>
      <c r="G2077" s="272"/>
      <c r="H2077" s="271"/>
      <c r="I2077" s="273"/>
      <c r="J2077" s="182"/>
      <c r="K2077" s="182"/>
      <c r="L2077" s="182"/>
      <c r="M2077" s="182"/>
      <c r="N2077" s="182"/>
      <c r="O2077" s="182"/>
      <c r="P2077" s="182"/>
      <c r="Q2077" s="182"/>
      <c r="R2077" s="182"/>
      <c r="S2077" s="182"/>
      <c r="T2077" s="182"/>
      <c r="U2077" s="182"/>
      <c r="V2077" s="182"/>
      <c r="W2077" s="182"/>
      <c r="X2077" s="182"/>
      <c r="Y2077" s="182"/>
      <c r="Z2077" s="182"/>
      <c r="AA2077" s="182"/>
      <c r="AB2077" s="182"/>
      <c r="AC2077" s="182"/>
    </row>
    <row r="2078" spans="1:29" s="263" customFormat="1" ht="12.75">
      <c r="A2078" s="269"/>
      <c r="B2078" s="269"/>
      <c r="C2078" s="270"/>
      <c r="D2078" s="270"/>
      <c r="E2078" s="271"/>
      <c r="F2078" s="271"/>
      <c r="G2078" s="272"/>
      <c r="H2078" s="271"/>
      <c r="I2078" s="273"/>
      <c r="J2078" s="182"/>
      <c r="K2078" s="182"/>
      <c r="L2078" s="182"/>
      <c r="M2078" s="182"/>
      <c r="N2078" s="182"/>
      <c r="O2078" s="182"/>
      <c r="P2078" s="182"/>
      <c r="Q2078" s="182"/>
      <c r="R2078" s="182"/>
      <c r="S2078" s="182"/>
      <c r="T2078" s="182"/>
      <c r="U2078" s="182"/>
      <c r="V2078" s="182"/>
      <c r="W2078" s="182"/>
      <c r="X2078" s="182"/>
      <c r="Y2078" s="182"/>
      <c r="Z2078" s="182"/>
      <c r="AA2078" s="182"/>
      <c r="AB2078" s="182"/>
      <c r="AC2078" s="182"/>
    </row>
    <row r="2079" spans="1:29" s="263" customFormat="1" ht="12.75">
      <c r="A2079" s="269"/>
      <c r="B2079" s="269"/>
      <c r="C2079" s="270"/>
      <c r="D2079" s="270"/>
      <c r="E2079" s="271"/>
      <c r="F2079" s="271"/>
      <c r="G2079" s="272"/>
      <c r="H2079" s="271"/>
      <c r="I2079" s="273"/>
      <c r="J2079" s="182"/>
      <c r="K2079" s="182"/>
      <c r="L2079" s="182"/>
      <c r="M2079" s="182"/>
      <c r="N2079" s="182"/>
      <c r="O2079" s="182"/>
      <c r="P2079" s="182"/>
      <c r="Q2079" s="182"/>
      <c r="R2079" s="182"/>
      <c r="S2079" s="182"/>
      <c r="T2079" s="182"/>
      <c r="U2079" s="182"/>
      <c r="V2079" s="182"/>
      <c r="W2079" s="182"/>
      <c r="X2079" s="182"/>
      <c r="Y2079" s="182"/>
      <c r="Z2079" s="182"/>
      <c r="AA2079" s="182"/>
      <c r="AB2079" s="182"/>
      <c r="AC2079" s="182"/>
    </row>
    <row r="2080" spans="1:29" s="263" customFormat="1" ht="12.75">
      <c r="A2080" s="269"/>
      <c r="B2080" s="269"/>
      <c r="C2080" s="270"/>
      <c r="D2080" s="270"/>
      <c r="E2080" s="271"/>
      <c r="F2080" s="271"/>
      <c r="G2080" s="272"/>
      <c r="H2080" s="271"/>
      <c r="I2080" s="273"/>
      <c r="J2080" s="182"/>
      <c r="K2080" s="182"/>
      <c r="L2080" s="182"/>
      <c r="M2080" s="182"/>
      <c r="N2080" s="182"/>
      <c r="O2080" s="182"/>
      <c r="P2080" s="182"/>
      <c r="Q2080" s="182"/>
      <c r="R2080" s="182"/>
      <c r="S2080" s="182"/>
      <c r="T2080" s="182"/>
      <c r="U2080" s="182"/>
      <c r="V2080" s="182"/>
      <c r="W2080" s="182"/>
      <c r="X2080" s="182"/>
      <c r="Y2080" s="182"/>
      <c r="Z2080" s="182"/>
      <c r="AA2080" s="182"/>
      <c r="AB2080" s="182"/>
      <c r="AC2080" s="182"/>
    </row>
    <row r="2081" spans="1:29" s="263" customFormat="1" ht="12.75">
      <c r="A2081" s="269"/>
      <c r="B2081" s="269"/>
      <c r="C2081" s="270"/>
      <c r="D2081" s="270"/>
      <c r="E2081" s="271"/>
      <c r="F2081" s="271"/>
      <c r="G2081" s="272"/>
      <c r="H2081" s="271"/>
      <c r="I2081" s="273"/>
      <c r="J2081" s="182"/>
      <c r="K2081" s="182"/>
      <c r="L2081" s="182"/>
      <c r="M2081" s="182"/>
      <c r="N2081" s="182"/>
      <c r="O2081" s="182"/>
      <c r="P2081" s="182"/>
      <c r="Q2081" s="182"/>
      <c r="R2081" s="182"/>
      <c r="S2081" s="182"/>
      <c r="T2081" s="182"/>
      <c r="U2081" s="182"/>
      <c r="V2081" s="182"/>
      <c r="W2081" s="182"/>
      <c r="X2081" s="182"/>
      <c r="Y2081" s="182"/>
      <c r="Z2081" s="182"/>
      <c r="AA2081" s="182"/>
      <c r="AB2081" s="182"/>
      <c r="AC2081" s="182"/>
    </row>
    <row r="2082" spans="1:29" s="263" customFormat="1" ht="12.75">
      <c r="A2082" s="269"/>
      <c r="B2082" s="269"/>
      <c r="C2082" s="270"/>
      <c r="D2082" s="270"/>
      <c r="E2082" s="271"/>
      <c r="F2082" s="271"/>
      <c r="G2082" s="272"/>
      <c r="H2082" s="271"/>
      <c r="I2082" s="273"/>
      <c r="J2082" s="182"/>
      <c r="K2082" s="182"/>
      <c r="L2082" s="182"/>
      <c r="M2082" s="182"/>
      <c r="N2082" s="182"/>
      <c r="O2082" s="182"/>
      <c r="P2082" s="182"/>
      <c r="Q2082" s="182"/>
      <c r="R2082" s="182"/>
      <c r="S2082" s="182"/>
      <c r="T2082" s="182"/>
      <c r="U2082" s="182"/>
      <c r="V2082" s="182"/>
      <c r="W2082" s="182"/>
      <c r="X2082" s="182"/>
      <c r="Y2082" s="182"/>
      <c r="Z2082" s="182"/>
      <c r="AA2082" s="182"/>
      <c r="AB2082" s="182"/>
      <c r="AC2082" s="182"/>
    </row>
    <row r="2083" spans="1:29" s="263" customFormat="1" ht="12.75">
      <c r="A2083" s="269"/>
      <c r="B2083" s="269"/>
      <c r="C2083" s="270"/>
      <c r="D2083" s="270"/>
      <c r="E2083" s="271"/>
      <c r="F2083" s="271"/>
      <c r="G2083" s="272"/>
      <c r="H2083" s="271"/>
      <c r="I2083" s="273"/>
      <c r="J2083" s="182"/>
      <c r="K2083" s="182"/>
      <c r="L2083" s="182"/>
      <c r="M2083" s="182"/>
      <c r="N2083" s="182"/>
      <c r="O2083" s="182"/>
      <c r="P2083" s="182"/>
      <c r="Q2083" s="182"/>
      <c r="R2083" s="182"/>
      <c r="S2083" s="182"/>
      <c r="T2083" s="182"/>
      <c r="U2083" s="182"/>
      <c r="V2083" s="182"/>
      <c r="W2083" s="182"/>
      <c r="X2083" s="182"/>
      <c r="Y2083" s="182"/>
      <c r="Z2083" s="182"/>
      <c r="AA2083" s="182"/>
      <c r="AB2083" s="182"/>
      <c r="AC2083" s="182"/>
    </row>
    <row r="2084" spans="1:29" s="263" customFormat="1" ht="12.75">
      <c r="A2084" s="269"/>
      <c r="B2084" s="269"/>
      <c r="C2084" s="270"/>
      <c r="D2084" s="270"/>
      <c r="E2084" s="271"/>
      <c r="F2084" s="271"/>
      <c r="G2084" s="272"/>
      <c r="H2084" s="271"/>
      <c r="I2084" s="273"/>
      <c r="J2084" s="182"/>
      <c r="K2084" s="182"/>
      <c r="L2084" s="182"/>
      <c r="M2084" s="182"/>
      <c r="N2084" s="182"/>
      <c r="O2084" s="182"/>
      <c r="P2084" s="182"/>
      <c r="Q2084" s="182"/>
      <c r="R2084" s="182"/>
      <c r="S2084" s="182"/>
      <c r="T2084" s="182"/>
      <c r="U2084" s="182"/>
      <c r="V2084" s="182"/>
      <c r="W2084" s="182"/>
      <c r="X2084" s="182"/>
      <c r="Y2084" s="182"/>
      <c r="Z2084" s="182"/>
      <c r="AA2084" s="182"/>
      <c r="AB2084" s="182"/>
      <c r="AC2084" s="182"/>
    </row>
    <row r="2085" spans="1:29" s="263" customFormat="1" ht="12.75">
      <c r="A2085" s="269"/>
      <c r="B2085" s="269"/>
      <c r="C2085" s="270"/>
      <c r="D2085" s="270"/>
      <c r="E2085" s="271"/>
      <c r="F2085" s="271"/>
      <c r="G2085" s="272"/>
      <c r="H2085" s="271"/>
      <c r="I2085" s="273"/>
      <c r="J2085" s="182"/>
      <c r="K2085" s="182"/>
      <c r="L2085" s="182"/>
      <c r="M2085" s="182"/>
      <c r="N2085" s="182"/>
      <c r="O2085" s="182"/>
      <c r="P2085" s="182"/>
      <c r="Q2085" s="182"/>
      <c r="R2085" s="182"/>
      <c r="S2085" s="182"/>
      <c r="T2085" s="182"/>
      <c r="U2085" s="182"/>
      <c r="V2085" s="182"/>
      <c r="W2085" s="182"/>
      <c r="X2085" s="182"/>
      <c r="Y2085" s="182"/>
      <c r="Z2085" s="182"/>
      <c r="AA2085" s="182"/>
      <c r="AB2085" s="182"/>
      <c r="AC2085" s="182"/>
    </row>
    <row r="2086" spans="1:29" s="263" customFormat="1" ht="12.75">
      <c r="A2086" s="269"/>
      <c r="B2086" s="269"/>
      <c r="C2086" s="270"/>
      <c r="D2086" s="270"/>
      <c r="E2086" s="271"/>
      <c r="F2086" s="271"/>
      <c r="G2086" s="272"/>
      <c r="H2086" s="271"/>
      <c r="I2086" s="273"/>
      <c r="J2086" s="182"/>
      <c r="K2086" s="182"/>
      <c r="L2086" s="182"/>
      <c r="M2086" s="182"/>
      <c r="N2086" s="182"/>
      <c r="O2086" s="182"/>
      <c r="P2086" s="182"/>
      <c r="Q2086" s="182"/>
      <c r="R2086" s="182"/>
      <c r="S2086" s="182"/>
      <c r="T2086" s="182"/>
      <c r="U2086" s="182"/>
      <c r="V2086" s="182"/>
      <c r="W2086" s="182"/>
      <c r="X2086" s="182"/>
      <c r="Y2086" s="182"/>
      <c r="Z2086" s="182"/>
      <c r="AA2086" s="182"/>
      <c r="AB2086" s="182"/>
      <c r="AC2086" s="182"/>
    </row>
    <row r="2087" spans="1:29" s="263" customFormat="1" ht="12.75">
      <c r="A2087" s="269"/>
      <c r="B2087" s="269"/>
      <c r="C2087" s="270"/>
      <c r="D2087" s="270"/>
      <c r="E2087" s="271"/>
      <c r="F2087" s="271"/>
      <c r="G2087" s="272"/>
      <c r="H2087" s="271"/>
      <c r="I2087" s="273"/>
      <c r="J2087" s="182"/>
      <c r="K2087" s="182"/>
      <c r="L2087" s="182"/>
      <c r="M2087" s="182"/>
      <c r="N2087" s="182"/>
      <c r="O2087" s="182"/>
      <c r="P2087" s="182"/>
      <c r="Q2087" s="182"/>
      <c r="R2087" s="182"/>
      <c r="S2087" s="182"/>
      <c r="T2087" s="182"/>
      <c r="U2087" s="182"/>
      <c r="V2087" s="182"/>
      <c r="W2087" s="182"/>
      <c r="X2087" s="182"/>
      <c r="Y2087" s="182"/>
      <c r="Z2087" s="182"/>
      <c r="AA2087" s="182"/>
      <c r="AB2087" s="182"/>
      <c r="AC2087" s="182"/>
    </row>
    <row r="2088" spans="1:29" s="263" customFormat="1" ht="12.75">
      <c r="A2088" s="269"/>
      <c r="B2088" s="269"/>
      <c r="C2088" s="270"/>
      <c r="D2088" s="270"/>
      <c r="E2088" s="271"/>
      <c r="F2088" s="271"/>
      <c r="G2088" s="272"/>
      <c r="H2088" s="271"/>
      <c r="I2088" s="273"/>
      <c r="J2088" s="182"/>
      <c r="K2088" s="182"/>
      <c r="L2088" s="182"/>
      <c r="M2088" s="182"/>
      <c r="N2088" s="182"/>
      <c r="O2088" s="182"/>
      <c r="P2088" s="182"/>
      <c r="Q2088" s="182"/>
      <c r="R2088" s="182"/>
      <c r="S2088" s="182"/>
      <c r="T2088" s="182"/>
      <c r="U2088" s="182"/>
      <c r="V2088" s="182"/>
      <c r="W2088" s="182"/>
      <c r="X2088" s="182"/>
      <c r="Y2088" s="182"/>
      <c r="Z2088" s="182"/>
      <c r="AA2088" s="182"/>
      <c r="AB2088" s="182"/>
      <c r="AC2088" s="182"/>
    </row>
    <row r="2089" spans="1:29" s="263" customFormat="1" ht="12.75">
      <c r="A2089" s="269"/>
      <c r="B2089" s="269"/>
      <c r="C2089" s="270"/>
      <c r="D2089" s="270"/>
      <c r="E2089" s="271"/>
      <c r="F2089" s="271"/>
      <c r="G2089" s="272"/>
      <c r="H2089" s="271"/>
      <c r="I2089" s="273"/>
      <c r="J2089" s="182"/>
      <c r="K2089" s="182"/>
      <c r="L2089" s="182"/>
      <c r="M2089" s="182"/>
      <c r="N2089" s="182"/>
      <c r="O2089" s="182"/>
      <c r="P2089" s="182"/>
      <c r="Q2089" s="182"/>
      <c r="R2089" s="182"/>
      <c r="S2089" s="182"/>
      <c r="T2089" s="182"/>
      <c r="U2089" s="182"/>
      <c r="V2089" s="182"/>
      <c r="W2089" s="182"/>
      <c r="X2089" s="182"/>
      <c r="Y2089" s="182"/>
      <c r="Z2089" s="182"/>
      <c r="AA2089" s="182"/>
      <c r="AB2089" s="182"/>
      <c r="AC2089" s="182"/>
    </row>
    <row r="2090" spans="1:29" s="263" customFormat="1" ht="12.75">
      <c r="A2090" s="269"/>
      <c r="B2090" s="269"/>
      <c r="C2090" s="270"/>
      <c r="D2090" s="270"/>
      <c r="E2090" s="271"/>
      <c r="F2090" s="271"/>
      <c r="G2090" s="272"/>
      <c r="H2090" s="271"/>
      <c r="I2090" s="273"/>
      <c r="J2090" s="182"/>
      <c r="K2090" s="182"/>
      <c r="L2090" s="182"/>
      <c r="M2090" s="182"/>
      <c r="N2090" s="182"/>
      <c r="O2090" s="182"/>
      <c r="P2090" s="182"/>
      <c r="Q2090" s="182"/>
      <c r="R2090" s="182"/>
      <c r="S2090" s="182"/>
      <c r="T2090" s="182"/>
      <c r="U2090" s="182"/>
      <c r="V2090" s="182"/>
      <c r="W2090" s="182"/>
      <c r="X2090" s="182"/>
      <c r="Y2090" s="182"/>
      <c r="Z2090" s="182"/>
      <c r="AA2090" s="182"/>
      <c r="AB2090" s="182"/>
      <c r="AC2090" s="182"/>
    </row>
    <row r="2091" spans="1:29" s="263" customFormat="1" ht="12.75">
      <c r="A2091" s="269"/>
      <c r="B2091" s="269"/>
      <c r="C2091" s="270"/>
      <c r="D2091" s="270"/>
      <c r="E2091" s="271"/>
      <c r="F2091" s="271"/>
      <c r="G2091" s="272"/>
      <c r="H2091" s="271"/>
      <c r="I2091" s="273"/>
      <c r="J2091" s="182"/>
      <c r="K2091" s="182"/>
      <c r="L2091" s="182"/>
      <c r="M2091" s="182"/>
      <c r="N2091" s="182"/>
      <c r="O2091" s="182"/>
      <c r="P2091" s="182"/>
      <c r="Q2091" s="182"/>
      <c r="R2091" s="182"/>
      <c r="S2091" s="182"/>
      <c r="T2091" s="182"/>
      <c r="U2091" s="182"/>
      <c r="V2091" s="182"/>
      <c r="W2091" s="182"/>
      <c r="X2091" s="182"/>
      <c r="Y2091" s="182"/>
      <c r="Z2091" s="182"/>
      <c r="AA2091" s="182"/>
      <c r="AB2091" s="182"/>
      <c r="AC2091" s="182"/>
    </row>
    <row r="2092" spans="1:29" s="263" customFormat="1" ht="12.75">
      <c r="A2092" s="269"/>
      <c r="B2092" s="269"/>
      <c r="C2092" s="270"/>
      <c r="D2092" s="270"/>
      <c r="E2092" s="271"/>
      <c r="F2092" s="271"/>
      <c r="G2092" s="272"/>
      <c r="H2092" s="271"/>
      <c r="I2092" s="273"/>
      <c r="J2092" s="182"/>
      <c r="K2092" s="182"/>
      <c r="L2092" s="182"/>
      <c r="M2092" s="182"/>
      <c r="N2092" s="182"/>
      <c r="O2092" s="182"/>
      <c r="P2092" s="182"/>
      <c r="Q2092" s="182"/>
      <c r="R2092" s="182"/>
      <c r="S2092" s="182"/>
      <c r="T2092" s="182"/>
      <c r="U2092" s="182"/>
      <c r="V2092" s="182"/>
      <c r="W2092" s="182"/>
      <c r="X2092" s="182"/>
      <c r="Y2092" s="182"/>
      <c r="Z2092" s="182"/>
      <c r="AA2092" s="182"/>
      <c r="AB2092" s="182"/>
      <c r="AC2092" s="182"/>
    </row>
    <row r="2093" spans="1:29" s="263" customFormat="1" ht="12.75">
      <c r="A2093" s="269"/>
      <c r="B2093" s="269"/>
      <c r="C2093" s="270"/>
      <c r="D2093" s="270"/>
      <c r="E2093" s="271"/>
      <c r="F2093" s="271"/>
      <c r="G2093" s="272"/>
      <c r="H2093" s="271"/>
      <c r="I2093" s="273"/>
      <c r="J2093" s="182"/>
      <c r="K2093" s="182"/>
      <c r="L2093" s="182"/>
      <c r="M2093" s="182"/>
      <c r="N2093" s="182"/>
      <c r="O2093" s="182"/>
      <c r="P2093" s="182"/>
      <c r="Q2093" s="182"/>
      <c r="R2093" s="182"/>
      <c r="S2093" s="182"/>
      <c r="T2093" s="182"/>
      <c r="U2093" s="182"/>
      <c r="V2093" s="182"/>
      <c r="W2093" s="182"/>
      <c r="X2093" s="182"/>
      <c r="Y2093" s="182"/>
      <c r="Z2093" s="182"/>
      <c r="AA2093" s="182"/>
      <c r="AB2093" s="182"/>
      <c r="AC2093" s="182"/>
    </row>
    <row r="2094" spans="1:29" s="274" customFormat="1" ht="12.75">
      <c r="A2094" s="275"/>
      <c r="B2094" s="275"/>
      <c r="C2094" s="276"/>
      <c r="D2094" s="276"/>
      <c r="E2094" s="277"/>
      <c r="F2094" s="277"/>
      <c r="G2094" s="278"/>
      <c r="H2094" s="277"/>
      <c r="I2094" s="279"/>
      <c r="J2094" s="182"/>
      <c r="K2094" s="182"/>
      <c r="L2094" s="182"/>
      <c r="M2094" s="182"/>
      <c r="N2094" s="182"/>
      <c r="O2094" s="182"/>
      <c r="P2094" s="182"/>
      <c r="Q2094" s="182"/>
      <c r="R2094" s="182"/>
      <c r="S2094" s="182"/>
      <c r="T2094" s="182"/>
      <c r="U2094" s="182"/>
      <c r="V2094" s="182"/>
      <c r="W2094" s="182"/>
      <c r="X2094" s="182"/>
      <c r="Y2094" s="182"/>
      <c r="Z2094" s="182"/>
      <c r="AA2094" s="182"/>
      <c r="AB2094" s="182"/>
      <c r="AC2094" s="182"/>
    </row>
  </sheetData>
  <mergeCells count="3">
    <mergeCell ref="J1:K1"/>
    <mergeCell ref="W1:X1"/>
    <mergeCell ref="Z1:AA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2010-03-30T04:31:53Z</cp:lastPrinted>
  <dcterms:created xsi:type="dcterms:W3CDTF">2006-09-28T05:33:49Z</dcterms:created>
  <dcterms:modified xsi:type="dcterms:W3CDTF">2019-09-20T13:33:03Z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